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540" activeTab="0"/>
  </bookViews>
  <sheets>
    <sheet name="Лист1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<sst xmlns="http://schemas.openxmlformats.org/spreadsheetml/2006/main" count="207" uniqueCount="41">
  <si>
    <t>№ пп</t>
  </si>
  <si>
    <t>Класс</t>
  </si>
  <si>
    <t>Количество учеников</t>
  </si>
  <si>
    <t>Период</t>
  </si>
  <si>
    <t>По программе часов</t>
  </si>
  <si>
    <t>Выдано часов</t>
  </si>
  <si>
    <t>"5"</t>
  </si>
  <si>
    <t>"4"</t>
  </si>
  <si>
    <t>"3"</t>
  </si>
  <si>
    <t>"2"</t>
  </si>
  <si>
    <t>н/а</t>
  </si>
  <si>
    <t>% качества знаний</t>
  </si>
  <si>
    <t>% успева-ти</t>
  </si>
  <si>
    <t>Средний балл</t>
  </si>
  <si>
    <t>СОУ</t>
  </si>
  <si>
    <t>Причины невыполнения программы</t>
  </si>
  <si>
    <t>н/а по болезни</t>
  </si>
  <si>
    <t>Отчет учителя-предметника за четверть (полугодие, год)</t>
  </si>
  <si>
    <t>I</t>
  </si>
  <si>
    <t>II</t>
  </si>
  <si>
    <t>III</t>
  </si>
  <si>
    <t>IV</t>
  </si>
  <si>
    <t>год</t>
  </si>
  <si>
    <t>к/р</t>
  </si>
  <si>
    <t>2а</t>
  </si>
  <si>
    <t>2б</t>
  </si>
  <si>
    <t>3а</t>
  </si>
  <si>
    <t>3б</t>
  </si>
  <si>
    <t>4а</t>
  </si>
  <si>
    <t>4б</t>
  </si>
  <si>
    <t>Качество</t>
  </si>
  <si>
    <t>Успеваемость</t>
  </si>
  <si>
    <t>Ср. балл</t>
  </si>
  <si>
    <t>Учитель: Картакова Н.И.</t>
  </si>
  <si>
    <t>Предмет: информатика</t>
  </si>
  <si>
    <t>Учитель: Картакова Н.И..</t>
  </si>
  <si>
    <t>средний балл по предмету</t>
  </si>
  <si>
    <t>среднее качество по предмету</t>
  </si>
  <si>
    <t>средняя успеваемость по предмету</t>
  </si>
  <si>
    <t>2016-2017 учебный год</t>
  </si>
  <si>
    <t>2в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</si>
</sst>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  <numFmt numFmtId="166" formatCode="0.0000"/>
    <numFmt numFmtId="167" formatCode="0.000"/>
    <numFmt numFmtId="168" formatCode="0.0"/>
  </numFmts>
  <fonts count="4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8.5"/>
      <color indexed="8"/>
      <name val="Arial Cyr"/>
      <family val="0"/>
    </font>
    <font>
      <b/>
      <sz val="8"/>
      <color indexed="8"/>
      <name val="Arial Cyr"/>
      <family val="0"/>
    </font>
    <font>
      <sz val="7.8"/>
      <color indexed="8"/>
      <name val="Arial Cyr"/>
      <family val="0"/>
    </font>
    <font>
      <sz val="4.75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9" fontId="0" fillId="0" borderId="10" xfId="55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9" fontId="0" fillId="0" borderId="12" xfId="55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9" fontId="0" fillId="0" borderId="13" xfId="55" applyNumberFormat="1" applyFont="1" applyBorder="1" applyAlignment="1">
      <alignment/>
    </xf>
    <xf numFmtId="0" fontId="0" fillId="0" borderId="12" xfId="0" applyBorder="1" applyAlignment="1">
      <alignment horizont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55" applyNumberFormat="1" applyFont="1" applyBorder="1" applyAlignment="1">
      <alignment/>
    </xf>
    <xf numFmtId="0" fontId="0" fillId="0" borderId="0" xfId="0" applyBorder="1" applyAlignment="1">
      <alignment horizontal="center" textRotation="90"/>
    </xf>
    <xf numFmtId="0" fontId="5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55" applyNumberFormat="1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обученности по информатике</a:t>
            </a:r>
          </a:p>
        </c:rich>
      </c:tx>
      <c:layout>
        <c:manualLayout>
          <c:xMode val="factor"/>
          <c:yMode val="factor"/>
          <c:x val="0.051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4"/>
          <c:w val="0.951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диаграмма!$B$2:$C$2</c:f>
              <c:strCache/>
            </c:strRef>
          </c:cat>
          <c:val>
            <c:numRef>
              <c:f>диаграмма!$B$3:$C$3</c:f>
              <c:numCache/>
            </c:numRef>
          </c:val>
        </c:ser>
        <c:ser>
          <c:idx val="1"/>
          <c:order val="1"/>
          <c:tx>
            <c:strRef>
              <c:f>диаграмма!$A$4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диаграмма!$B$2:$C$2</c:f>
              <c:strCache/>
            </c:strRef>
          </c:cat>
          <c:val>
            <c:numRef>
              <c:f>диаграмма!$B$4:$C$4</c:f>
              <c:numCache/>
            </c:numRef>
          </c:val>
        </c:ser>
        <c:ser>
          <c:idx val="2"/>
          <c:order val="2"/>
          <c:tx>
            <c:strRef>
              <c:f>диаграмма!$A$5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диаграмма!$B$2:$C$2</c:f>
              <c:strCache/>
            </c:strRef>
          </c:cat>
          <c:val>
            <c:numRef>
              <c:f>диаграмма!$B$5:$C$5</c:f>
              <c:numCache/>
            </c:numRef>
          </c:val>
        </c:ser>
        <c:ser>
          <c:idx val="3"/>
          <c:order val="3"/>
          <c:tx>
            <c:strRef>
              <c:f>диаграмма!$A$6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диаграмма!$B$2:$C$2</c:f>
              <c:strCache/>
            </c:strRef>
          </c:cat>
          <c:val>
            <c:numRef>
              <c:f>диаграмма!$B$6:$C$6</c:f>
              <c:numCache/>
            </c:numRef>
          </c:val>
        </c:ser>
        <c:axId val="50222816"/>
        <c:axId val="49352161"/>
      </c:barChart>
      <c:catAx>
        <c:axId val="5022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52161"/>
        <c:crosses val="autoZero"/>
        <c:auto val="1"/>
        <c:lblOffset val="100"/>
        <c:tickLblSkip val="1"/>
        <c:noMultiLvlLbl val="0"/>
      </c:catAx>
      <c:valAx>
        <c:axId val="493521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228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65"/>
          <c:y val="0.905"/>
          <c:w val="0.33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755"/>
          <c:w val="0.91275"/>
          <c:h val="0.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диаграмма!$D$2</c:f>
              <c:strCache/>
            </c:strRef>
          </c:cat>
          <c:val>
            <c:numRef>
              <c:f>диаграмма!$D$3</c:f>
              <c:numCache/>
            </c:numRef>
          </c:val>
        </c:ser>
        <c:ser>
          <c:idx val="1"/>
          <c:order val="1"/>
          <c:tx>
            <c:strRef>
              <c:f>диаграмма!$A$4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диаграмма!$D$2</c:f>
              <c:strCache/>
            </c:strRef>
          </c:cat>
          <c:val>
            <c:numRef>
              <c:f>диаграмма!$D$4</c:f>
              <c:numCache/>
            </c:numRef>
          </c:val>
        </c:ser>
        <c:ser>
          <c:idx val="2"/>
          <c:order val="2"/>
          <c:tx>
            <c:strRef>
              <c:f>диаграмма!$A$5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диаграмма!$D$2</c:f>
              <c:strCache/>
            </c:strRef>
          </c:cat>
          <c:val>
            <c:numRef>
              <c:f>диаграмма!$D$5</c:f>
              <c:numCache/>
            </c:numRef>
          </c:val>
        </c:ser>
        <c:ser>
          <c:idx val="3"/>
          <c:order val="3"/>
          <c:tx>
            <c:strRef>
              <c:f>диаграмма!$A$6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диаграмма!$D$2</c:f>
              <c:strCache/>
            </c:strRef>
          </c:cat>
          <c:val>
            <c:numRef>
              <c:f>диаграмма!$D$6</c:f>
              <c:numCache/>
            </c:numRef>
          </c:val>
        </c:ser>
        <c:axId val="41516266"/>
        <c:axId val="38102075"/>
      </c:barChart>
      <c:catAx>
        <c:axId val="415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02075"/>
        <c:crosses val="autoZero"/>
        <c:auto val="1"/>
        <c:lblOffset val="100"/>
        <c:tickLblSkip val="1"/>
        <c:noMultiLvlLbl val="0"/>
      </c:catAx>
      <c:valAx>
        <c:axId val="38102075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1626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152400</xdr:rowOff>
    </xdr:from>
    <xdr:to>
      <xdr:col>6</xdr:col>
      <xdr:colOff>152400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76200" y="1123950"/>
        <a:ext cx="4495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6</xdr:row>
      <xdr:rowOff>152400</xdr:rowOff>
    </xdr:from>
    <xdr:to>
      <xdr:col>9</xdr:col>
      <xdr:colOff>590550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4514850" y="1123950"/>
        <a:ext cx="25527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="75" zoomScaleNormal="75" zoomScalePageLayoutView="0" workbookViewId="0" topLeftCell="A82">
      <selection activeCell="V100" sqref="V100"/>
    </sheetView>
  </sheetViews>
  <sheetFormatPr defaultColWidth="9.00390625" defaultRowHeight="12.75"/>
  <cols>
    <col min="1" max="1" width="4.00390625" style="0" customWidth="1"/>
    <col min="2" max="2" width="5.00390625" style="0" customWidth="1"/>
    <col min="3" max="3" width="6.125" style="0" customWidth="1"/>
    <col min="4" max="4" width="5.375" style="0" customWidth="1"/>
    <col min="5" max="11" width="6.125" style="0" customWidth="1"/>
    <col min="12" max="12" width="5.00390625" style="0" customWidth="1"/>
    <col min="13" max="14" width="6.625" style="0" customWidth="1"/>
    <col min="15" max="15" width="5.875" style="0" customWidth="1"/>
    <col min="16" max="16" width="6.75390625" style="0" customWidth="1"/>
    <col min="17" max="17" width="8.625" style="0" customWidth="1"/>
  </cols>
  <sheetData>
    <row r="1" spans="1:22" ht="17.2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t="s">
        <v>36</v>
      </c>
      <c r="V1" s="23">
        <f>(O13+O25+O50+O62+O87+O99)/6</f>
        <v>4.781564355185045</v>
      </c>
    </row>
    <row r="2" spans="1:22" ht="15" customHeight="1">
      <c r="A2" s="32" t="s">
        <v>33</v>
      </c>
      <c r="B2" s="32"/>
      <c r="C2" s="32"/>
      <c r="D2" s="32"/>
      <c r="E2" s="32"/>
      <c r="F2" s="32"/>
      <c r="G2" s="32"/>
      <c r="H2" s="32"/>
      <c r="L2" s="34" t="s">
        <v>39</v>
      </c>
      <c r="M2" s="34"/>
      <c r="N2" s="34"/>
      <c r="O2" s="34"/>
      <c r="P2" s="34"/>
      <c r="R2" t="s">
        <v>37</v>
      </c>
      <c r="V2" s="24">
        <f>(M13+M25+M50+M62+M87+M99)/6*100</f>
        <v>98.6923076923077</v>
      </c>
    </row>
    <row r="3" spans="1:22" ht="15.75" customHeight="1">
      <c r="A3" s="33" t="s">
        <v>34</v>
      </c>
      <c r="B3" s="33"/>
      <c r="C3" s="33"/>
      <c r="D3" s="33"/>
      <c r="E3" s="33"/>
      <c r="R3" t="s">
        <v>38</v>
      </c>
      <c r="V3" s="24">
        <f>(N13+N25+N50+N62+N87+N99)/6*100</f>
        <v>100</v>
      </c>
    </row>
    <row r="4" spans="1:18" ht="71.25" customHeight="1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3" t="s">
        <v>16</v>
      </c>
      <c r="M4" s="13" t="s">
        <v>11</v>
      </c>
      <c r="N4" s="13" t="s">
        <v>12</v>
      </c>
      <c r="O4" s="13" t="s">
        <v>13</v>
      </c>
      <c r="P4" s="13" t="s">
        <v>14</v>
      </c>
      <c r="Q4" s="13" t="s">
        <v>15</v>
      </c>
      <c r="R4" s="2"/>
    </row>
    <row r="5" spans="1:17" ht="18.75" customHeight="1">
      <c r="A5" s="25"/>
      <c r="B5" s="28" t="s">
        <v>24</v>
      </c>
      <c r="C5" s="1">
        <v>25</v>
      </c>
      <c r="D5" s="3" t="s">
        <v>18</v>
      </c>
      <c r="E5" s="1">
        <v>8</v>
      </c>
      <c r="F5" s="1">
        <v>9</v>
      </c>
      <c r="G5" s="1"/>
      <c r="H5" s="1"/>
      <c r="I5" s="1"/>
      <c r="J5" s="1"/>
      <c r="K5" s="1"/>
      <c r="L5" s="1"/>
      <c r="M5" s="5"/>
      <c r="N5" s="8"/>
      <c r="O5" s="6"/>
      <c r="P5" s="6"/>
      <c r="Q5" s="1"/>
    </row>
    <row r="6" spans="1:17" ht="18.75" customHeight="1" thickBot="1">
      <c r="A6" s="26"/>
      <c r="B6" s="29"/>
      <c r="C6" s="9"/>
      <c r="D6" s="10" t="s">
        <v>23</v>
      </c>
      <c r="E6" s="9"/>
      <c r="F6" s="9"/>
      <c r="G6" s="9"/>
      <c r="H6" s="9"/>
      <c r="I6" s="9"/>
      <c r="J6" s="9"/>
      <c r="K6" s="9"/>
      <c r="L6" s="9"/>
      <c r="M6" s="5"/>
      <c r="N6" s="11"/>
      <c r="O6" s="9"/>
      <c r="P6" s="9"/>
      <c r="Q6" s="9"/>
    </row>
    <row r="7" spans="1:17" ht="18.75" customHeight="1" thickTop="1">
      <c r="A7" s="26"/>
      <c r="B7" s="29"/>
      <c r="C7" s="6">
        <v>25</v>
      </c>
      <c r="D7" s="7" t="s">
        <v>19</v>
      </c>
      <c r="E7" s="6">
        <v>8</v>
      </c>
      <c r="F7" s="6">
        <v>7</v>
      </c>
      <c r="G7" s="6">
        <v>23</v>
      </c>
      <c r="H7" s="6">
        <v>2</v>
      </c>
      <c r="I7" s="6"/>
      <c r="J7" s="6"/>
      <c r="K7" s="6"/>
      <c r="L7" s="6"/>
      <c r="M7" s="5">
        <f aca="true" t="shared" si="0" ref="M7:M13">(G7+H7)/C7</f>
        <v>1</v>
      </c>
      <c r="N7" s="8">
        <f aca="true" t="shared" si="1" ref="N7:N13">((G7+H7+I7)/C7)</f>
        <v>1</v>
      </c>
      <c r="O7" s="6">
        <f aca="true" t="shared" si="2" ref="O7:O13">((G7*5)+(H7*4)+(I7*3)+(J7*2))/C7</f>
        <v>4.92</v>
      </c>
      <c r="P7" s="6">
        <f aca="true" t="shared" si="3" ref="P7:P13">((1*G7+0.64*H7+0.36*I7+0.16*J7)/C7)*100</f>
        <v>97.12</v>
      </c>
      <c r="Q7" s="6"/>
    </row>
    <row r="8" spans="1:17" ht="18.75" customHeight="1" thickBot="1">
      <c r="A8" s="26"/>
      <c r="B8" s="29"/>
      <c r="C8" s="9">
        <v>22</v>
      </c>
      <c r="D8" s="10" t="s">
        <v>23</v>
      </c>
      <c r="E8" s="9"/>
      <c r="F8" s="9"/>
      <c r="G8" s="9">
        <v>22</v>
      </c>
      <c r="H8" s="9"/>
      <c r="I8" s="9"/>
      <c r="J8" s="9"/>
      <c r="K8" s="9"/>
      <c r="L8" s="9"/>
      <c r="M8" s="5">
        <f t="shared" si="0"/>
        <v>1</v>
      </c>
      <c r="N8" s="8">
        <f t="shared" si="1"/>
        <v>1</v>
      </c>
      <c r="O8" s="6">
        <f t="shared" si="2"/>
        <v>5</v>
      </c>
      <c r="P8" s="6">
        <f t="shared" si="3"/>
        <v>100</v>
      </c>
      <c r="Q8" s="9"/>
    </row>
    <row r="9" spans="1:17" ht="18.75" customHeight="1" thickTop="1">
      <c r="A9" s="26"/>
      <c r="B9" s="29"/>
      <c r="C9" s="6">
        <v>25</v>
      </c>
      <c r="D9" s="7" t="s">
        <v>20</v>
      </c>
      <c r="E9" s="6">
        <v>10</v>
      </c>
      <c r="F9" s="6">
        <v>10</v>
      </c>
      <c r="G9" s="6">
        <v>21</v>
      </c>
      <c r="H9" s="6">
        <v>4</v>
      </c>
      <c r="I9" s="6"/>
      <c r="J9" s="6"/>
      <c r="K9" s="6"/>
      <c r="L9" s="6"/>
      <c r="M9" s="5">
        <f t="shared" si="0"/>
        <v>1</v>
      </c>
      <c r="N9" s="8">
        <f t="shared" si="1"/>
        <v>1</v>
      </c>
      <c r="O9" s="6">
        <f t="shared" si="2"/>
        <v>4.84</v>
      </c>
      <c r="P9" s="6">
        <f t="shared" si="3"/>
        <v>94.24</v>
      </c>
      <c r="Q9" s="6"/>
    </row>
    <row r="10" spans="1:17" ht="18.75" customHeight="1" thickBot="1">
      <c r="A10" s="26"/>
      <c r="B10" s="29"/>
      <c r="C10" s="9">
        <v>22</v>
      </c>
      <c r="D10" s="10" t="s">
        <v>23</v>
      </c>
      <c r="E10" s="9"/>
      <c r="F10" s="9"/>
      <c r="G10" s="9">
        <v>16</v>
      </c>
      <c r="H10" s="9">
        <v>6</v>
      </c>
      <c r="I10" s="9"/>
      <c r="J10" s="9"/>
      <c r="K10" s="9"/>
      <c r="L10" s="9"/>
      <c r="M10" s="5">
        <f t="shared" si="0"/>
        <v>1</v>
      </c>
      <c r="N10" s="8">
        <f t="shared" si="1"/>
        <v>1</v>
      </c>
      <c r="O10" s="6">
        <f t="shared" si="2"/>
        <v>4.7272727272727275</v>
      </c>
      <c r="P10" s="6">
        <f t="shared" si="3"/>
        <v>90.18181818181819</v>
      </c>
      <c r="Q10" s="9"/>
    </row>
    <row r="11" spans="1:17" ht="18.75" customHeight="1" thickTop="1">
      <c r="A11" s="26"/>
      <c r="B11" s="29"/>
      <c r="C11" s="6">
        <v>25</v>
      </c>
      <c r="D11" s="7" t="s">
        <v>21</v>
      </c>
      <c r="E11" s="6">
        <v>8</v>
      </c>
      <c r="F11" s="6">
        <v>7</v>
      </c>
      <c r="G11" s="6">
        <v>16</v>
      </c>
      <c r="H11" s="6">
        <v>9</v>
      </c>
      <c r="I11" s="6"/>
      <c r="J11" s="6"/>
      <c r="K11" s="6"/>
      <c r="L11" s="6"/>
      <c r="M11" s="5">
        <f t="shared" si="0"/>
        <v>1</v>
      </c>
      <c r="N11" s="8">
        <f t="shared" si="1"/>
        <v>1</v>
      </c>
      <c r="O11" s="6">
        <f t="shared" si="2"/>
        <v>4.64</v>
      </c>
      <c r="P11" s="6">
        <f t="shared" si="3"/>
        <v>87.03999999999999</v>
      </c>
      <c r="Q11" s="6"/>
    </row>
    <row r="12" spans="1:17" ht="18.75" customHeight="1" thickBot="1">
      <c r="A12" s="26"/>
      <c r="B12" s="29"/>
      <c r="C12" s="9">
        <v>24</v>
      </c>
      <c r="D12" s="10" t="s">
        <v>23</v>
      </c>
      <c r="E12" s="9"/>
      <c r="F12" s="9"/>
      <c r="G12" s="9">
        <v>12</v>
      </c>
      <c r="H12" s="9">
        <v>11</v>
      </c>
      <c r="I12" s="9">
        <v>1</v>
      </c>
      <c r="J12" s="9"/>
      <c r="K12" s="9"/>
      <c r="L12" s="9"/>
      <c r="M12" s="5">
        <f t="shared" si="0"/>
        <v>0.9583333333333334</v>
      </c>
      <c r="N12" s="8">
        <f t="shared" si="1"/>
        <v>1</v>
      </c>
      <c r="O12" s="6">
        <f t="shared" si="2"/>
        <v>4.458333333333333</v>
      </c>
      <c r="P12" s="6">
        <f t="shared" si="3"/>
        <v>80.83333333333333</v>
      </c>
      <c r="Q12" s="9"/>
    </row>
    <row r="13" spans="1:17" ht="18.75" customHeight="1" thickTop="1">
      <c r="A13" s="27"/>
      <c r="B13" s="30"/>
      <c r="C13" s="6">
        <v>25</v>
      </c>
      <c r="D13" s="12" t="s">
        <v>22</v>
      </c>
      <c r="E13" s="6">
        <f>SUM(E5:E12)</f>
        <v>34</v>
      </c>
      <c r="F13" s="6">
        <f>SUM(F5:F12)</f>
        <v>33</v>
      </c>
      <c r="G13" s="6">
        <v>21</v>
      </c>
      <c r="H13" s="6">
        <v>4</v>
      </c>
      <c r="I13" s="6"/>
      <c r="J13" s="6"/>
      <c r="K13" s="6"/>
      <c r="L13" s="6"/>
      <c r="M13" s="5">
        <f t="shared" si="0"/>
        <v>1</v>
      </c>
      <c r="N13" s="8">
        <f t="shared" si="1"/>
        <v>1</v>
      </c>
      <c r="O13" s="6">
        <f t="shared" si="2"/>
        <v>4.84</v>
      </c>
      <c r="P13" s="6">
        <f t="shared" si="3"/>
        <v>94.24</v>
      </c>
      <c r="Q13" s="6"/>
    </row>
    <row r="15" ht="12.75" hidden="1"/>
    <row r="16" spans="1:17" ht="71.25" customHeight="1">
      <c r="A16" s="13" t="s">
        <v>0</v>
      </c>
      <c r="B16" s="13" t="s">
        <v>1</v>
      </c>
      <c r="C16" s="13" t="s">
        <v>2</v>
      </c>
      <c r="D16" s="13" t="s">
        <v>3</v>
      </c>
      <c r="E16" s="13" t="s">
        <v>4</v>
      </c>
      <c r="F16" s="13" t="s">
        <v>5</v>
      </c>
      <c r="G16" s="14" t="s">
        <v>6</v>
      </c>
      <c r="H16" s="14" t="s">
        <v>7</v>
      </c>
      <c r="I16" s="14" t="s">
        <v>8</v>
      </c>
      <c r="J16" s="14" t="s">
        <v>9</v>
      </c>
      <c r="K16" s="14" t="s">
        <v>10</v>
      </c>
      <c r="L16" s="13" t="s">
        <v>16</v>
      </c>
      <c r="M16" s="13" t="s">
        <v>11</v>
      </c>
      <c r="N16" s="13" t="s">
        <v>12</v>
      </c>
      <c r="O16" s="13" t="s">
        <v>13</v>
      </c>
      <c r="P16" s="13" t="s">
        <v>14</v>
      </c>
      <c r="Q16" s="13" t="s">
        <v>15</v>
      </c>
    </row>
    <row r="17" spans="1:17" ht="18.75" customHeight="1">
      <c r="A17" s="25"/>
      <c r="B17" s="28" t="s">
        <v>25</v>
      </c>
      <c r="C17" s="1">
        <v>27</v>
      </c>
      <c r="D17" s="3" t="s">
        <v>18</v>
      </c>
      <c r="E17" s="1">
        <v>8</v>
      </c>
      <c r="F17" s="1">
        <v>8</v>
      </c>
      <c r="G17" s="1"/>
      <c r="H17" s="1"/>
      <c r="I17" s="1"/>
      <c r="J17" s="1"/>
      <c r="K17" s="1"/>
      <c r="L17" s="1"/>
      <c r="M17" s="5"/>
      <c r="N17" s="8"/>
      <c r="O17" s="6"/>
      <c r="P17" s="6"/>
      <c r="Q17" s="1"/>
    </row>
    <row r="18" spans="1:17" ht="18.75" customHeight="1" thickBot="1">
      <c r="A18" s="26"/>
      <c r="B18" s="29"/>
      <c r="C18" s="9"/>
      <c r="D18" s="10" t="s">
        <v>23</v>
      </c>
      <c r="E18" s="9"/>
      <c r="F18" s="9"/>
      <c r="G18" s="9"/>
      <c r="H18" s="9"/>
      <c r="I18" s="9"/>
      <c r="J18" s="9"/>
      <c r="K18" s="9"/>
      <c r="L18" s="9"/>
      <c r="M18" s="5"/>
      <c r="N18" s="11"/>
      <c r="O18" s="9"/>
      <c r="P18" s="9"/>
      <c r="Q18" s="9"/>
    </row>
    <row r="19" spans="1:17" ht="18.75" customHeight="1" thickTop="1">
      <c r="A19" s="26"/>
      <c r="B19" s="29"/>
      <c r="C19" s="6">
        <v>26</v>
      </c>
      <c r="D19" s="7" t="s">
        <v>19</v>
      </c>
      <c r="E19" s="6">
        <v>8</v>
      </c>
      <c r="F19" s="6">
        <v>8</v>
      </c>
      <c r="G19" s="6">
        <v>21</v>
      </c>
      <c r="H19" s="6">
        <v>5</v>
      </c>
      <c r="I19" s="6"/>
      <c r="J19" s="6"/>
      <c r="K19" s="6"/>
      <c r="L19" s="6"/>
      <c r="M19" s="5">
        <f aca="true" t="shared" si="4" ref="M19:M25">(G19+H19)/C19</f>
        <v>1</v>
      </c>
      <c r="N19" s="8">
        <f aca="true" t="shared" si="5" ref="N19:N25">((G19+H19+I19)/C19)</f>
        <v>1</v>
      </c>
      <c r="O19" s="6">
        <f aca="true" t="shared" si="6" ref="O19:O25">((G19*5)+(H19*4)+(I19*3)+(J19*2))/C19</f>
        <v>4.8076923076923075</v>
      </c>
      <c r="P19" s="6">
        <f aca="true" t="shared" si="7" ref="P19:P25">((1*G19+0.64*H19+0.36*I19+0.16*J19)/C19)*100</f>
        <v>93.07692307692308</v>
      </c>
      <c r="Q19" s="6"/>
    </row>
    <row r="20" spans="1:17" ht="18.75" customHeight="1" thickBot="1">
      <c r="A20" s="26"/>
      <c r="B20" s="29"/>
      <c r="C20" s="9">
        <v>25</v>
      </c>
      <c r="D20" s="10" t="s">
        <v>23</v>
      </c>
      <c r="E20" s="9"/>
      <c r="F20" s="9"/>
      <c r="G20" s="9">
        <v>19</v>
      </c>
      <c r="H20" s="9">
        <v>6</v>
      </c>
      <c r="I20" s="9"/>
      <c r="J20" s="9"/>
      <c r="K20" s="9"/>
      <c r="L20" s="9"/>
      <c r="M20" s="5">
        <f t="shared" si="4"/>
        <v>1</v>
      </c>
      <c r="N20" s="8">
        <f t="shared" si="5"/>
        <v>1</v>
      </c>
      <c r="O20" s="6">
        <f t="shared" si="6"/>
        <v>4.76</v>
      </c>
      <c r="P20" s="6">
        <f t="shared" si="7"/>
        <v>91.36</v>
      </c>
      <c r="Q20" s="9"/>
    </row>
    <row r="21" spans="1:17" ht="18.75" customHeight="1" thickTop="1">
      <c r="A21" s="26"/>
      <c r="B21" s="29"/>
      <c r="C21" s="6">
        <v>26</v>
      </c>
      <c r="D21" s="7" t="s">
        <v>20</v>
      </c>
      <c r="E21" s="6">
        <v>10</v>
      </c>
      <c r="F21" s="6">
        <v>9</v>
      </c>
      <c r="G21" s="6">
        <v>24</v>
      </c>
      <c r="H21" s="6">
        <v>2</v>
      </c>
      <c r="I21" s="6"/>
      <c r="J21" s="6"/>
      <c r="K21" s="6"/>
      <c r="L21" s="6"/>
      <c r="M21" s="5">
        <f t="shared" si="4"/>
        <v>1</v>
      </c>
      <c r="N21" s="8">
        <f t="shared" si="5"/>
        <v>1</v>
      </c>
      <c r="O21" s="6">
        <f t="shared" si="6"/>
        <v>4.923076923076923</v>
      </c>
      <c r="P21" s="6">
        <f t="shared" si="7"/>
        <v>97.23076923076923</v>
      </c>
      <c r="Q21" s="6"/>
    </row>
    <row r="22" spans="1:17" ht="18.75" customHeight="1" thickBot="1">
      <c r="A22" s="26"/>
      <c r="B22" s="29"/>
      <c r="C22" s="9">
        <v>23</v>
      </c>
      <c r="D22" s="10" t="s">
        <v>23</v>
      </c>
      <c r="E22" s="9"/>
      <c r="F22" s="9"/>
      <c r="G22" s="9">
        <v>18</v>
      </c>
      <c r="H22" s="9">
        <v>4</v>
      </c>
      <c r="I22" s="9">
        <v>1</v>
      </c>
      <c r="J22" s="9"/>
      <c r="K22" s="9"/>
      <c r="L22" s="9"/>
      <c r="M22" s="5">
        <f t="shared" si="4"/>
        <v>0.9565217391304348</v>
      </c>
      <c r="N22" s="8">
        <f t="shared" si="5"/>
        <v>1</v>
      </c>
      <c r="O22" s="6">
        <f t="shared" si="6"/>
        <v>4.739130434782608</v>
      </c>
      <c r="P22" s="6">
        <f t="shared" si="7"/>
        <v>90.95652173913042</v>
      </c>
      <c r="Q22" s="9"/>
    </row>
    <row r="23" spans="1:17" ht="18.75" customHeight="1" thickTop="1">
      <c r="A23" s="26"/>
      <c r="B23" s="29"/>
      <c r="C23" s="6">
        <v>26</v>
      </c>
      <c r="D23" s="7" t="s">
        <v>21</v>
      </c>
      <c r="E23" s="6">
        <v>8</v>
      </c>
      <c r="F23" s="6">
        <v>8</v>
      </c>
      <c r="G23" s="6">
        <v>20</v>
      </c>
      <c r="H23" s="6">
        <v>6</v>
      </c>
      <c r="I23" s="6"/>
      <c r="J23" s="6"/>
      <c r="K23" s="6"/>
      <c r="L23" s="6"/>
      <c r="M23" s="5">
        <f t="shared" si="4"/>
        <v>1</v>
      </c>
      <c r="N23" s="8">
        <f t="shared" si="5"/>
        <v>1</v>
      </c>
      <c r="O23" s="6">
        <f t="shared" si="6"/>
        <v>4.769230769230769</v>
      </c>
      <c r="P23" s="6">
        <f t="shared" si="7"/>
        <v>91.6923076923077</v>
      </c>
      <c r="Q23" s="6"/>
    </row>
    <row r="24" spans="1:17" ht="18.75" customHeight="1" thickBot="1">
      <c r="A24" s="26"/>
      <c r="B24" s="29"/>
      <c r="C24" s="9">
        <v>22</v>
      </c>
      <c r="D24" s="10" t="s">
        <v>23</v>
      </c>
      <c r="E24" s="9"/>
      <c r="F24" s="9"/>
      <c r="G24" s="9">
        <v>10</v>
      </c>
      <c r="H24" s="9">
        <v>12</v>
      </c>
      <c r="I24" s="9"/>
      <c r="J24" s="9"/>
      <c r="K24" s="9"/>
      <c r="L24" s="9"/>
      <c r="M24" s="5">
        <f t="shared" si="4"/>
        <v>1</v>
      </c>
      <c r="N24" s="8">
        <f t="shared" si="5"/>
        <v>1</v>
      </c>
      <c r="O24" s="6">
        <f t="shared" si="6"/>
        <v>4.454545454545454</v>
      </c>
      <c r="P24" s="6">
        <f t="shared" si="7"/>
        <v>80.36363636363636</v>
      </c>
      <c r="Q24" s="9"/>
    </row>
    <row r="25" spans="1:17" ht="18.75" customHeight="1" thickTop="1">
      <c r="A25" s="27"/>
      <c r="B25" s="30"/>
      <c r="C25" s="6">
        <v>26</v>
      </c>
      <c r="D25" s="15" t="s">
        <v>22</v>
      </c>
      <c r="E25" s="6">
        <f>SUM(E17:E24)</f>
        <v>34</v>
      </c>
      <c r="F25" s="6">
        <f>SUM(F17:F24)</f>
        <v>33</v>
      </c>
      <c r="G25" s="6">
        <v>24</v>
      </c>
      <c r="H25" s="6">
        <v>2</v>
      </c>
      <c r="I25" s="6"/>
      <c r="J25" s="6"/>
      <c r="K25" s="6"/>
      <c r="L25" s="6"/>
      <c r="M25" s="5">
        <f t="shared" si="4"/>
        <v>1</v>
      </c>
      <c r="N25" s="8">
        <f t="shared" si="5"/>
        <v>1</v>
      </c>
      <c r="O25" s="6">
        <f t="shared" si="6"/>
        <v>4.923076923076923</v>
      </c>
      <c r="P25" s="6">
        <f t="shared" si="7"/>
        <v>97.23076923076923</v>
      </c>
      <c r="Q25" s="6"/>
    </row>
    <row r="26" spans="1:17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hidden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75" customHeight="1">
      <c r="A28" s="13" t="s">
        <v>0</v>
      </c>
      <c r="B28" s="13" t="s">
        <v>1</v>
      </c>
      <c r="C28" s="13" t="s">
        <v>2</v>
      </c>
      <c r="D28" s="13" t="s">
        <v>3</v>
      </c>
      <c r="E28" s="13" t="s">
        <v>4</v>
      </c>
      <c r="F28" s="13" t="s">
        <v>5</v>
      </c>
      <c r="G28" s="14" t="s">
        <v>6</v>
      </c>
      <c r="H28" s="14" t="s">
        <v>7</v>
      </c>
      <c r="I28" s="14" t="s">
        <v>8</v>
      </c>
      <c r="J28" s="14" t="s">
        <v>9</v>
      </c>
      <c r="K28" s="14" t="s">
        <v>10</v>
      </c>
      <c r="L28" s="13" t="s">
        <v>16</v>
      </c>
      <c r="M28" s="13" t="s">
        <v>11</v>
      </c>
      <c r="N28" s="13" t="s">
        <v>12</v>
      </c>
      <c r="O28" s="13" t="s">
        <v>13</v>
      </c>
      <c r="P28" s="13" t="s">
        <v>14</v>
      </c>
      <c r="Q28" s="13" t="s">
        <v>15</v>
      </c>
    </row>
    <row r="29" spans="1:17" ht="18.75" customHeight="1">
      <c r="A29" s="25"/>
      <c r="B29" s="28" t="s">
        <v>40</v>
      </c>
      <c r="C29" s="1">
        <v>22</v>
      </c>
      <c r="D29" s="3" t="s">
        <v>18</v>
      </c>
      <c r="E29" s="1">
        <v>8</v>
      </c>
      <c r="F29" s="1">
        <v>8</v>
      </c>
      <c r="G29" s="1"/>
      <c r="H29" s="1"/>
      <c r="I29" s="1"/>
      <c r="J29" s="1"/>
      <c r="K29" s="1"/>
      <c r="L29" s="1"/>
      <c r="M29" s="5"/>
      <c r="N29" s="8"/>
      <c r="O29" s="6"/>
      <c r="P29" s="6"/>
      <c r="Q29" s="1"/>
    </row>
    <row r="30" spans="1:17" ht="18.75" customHeight="1" thickBot="1">
      <c r="A30" s="26"/>
      <c r="B30" s="29"/>
      <c r="C30" s="9"/>
      <c r="D30" s="10" t="s">
        <v>23</v>
      </c>
      <c r="E30" s="9"/>
      <c r="F30" s="9"/>
      <c r="G30" s="9"/>
      <c r="H30" s="9"/>
      <c r="I30" s="9"/>
      <c r="J30" s="9"/>
      <c r="K30" s="9"/>
      <c r="L30" s="9"/>
      <c r="M30" s="5"/>
      <c r="N30" s="11"/>
      <c r="O30" s="9"/>
      <c r="P30" s="9"/>
      <c r="Q30" s="9"/>
    </row>
    <row r="31" spans="1:17" ht="18.75" customHeight="1" thickTop="1">
      <c r="A31" s="26"/>
      <c r="B31" s="29"/>
      <c r="C31" s="6">
        <v>23</v>
      </c>
      <c r="D31" s="7" t="s">
        <v>19</v>
      </c>
      <c r="E31" s="6">
        <v>8</v>
      </c>
      <c r="F31" s="6">
        <v>8</v>
      </c>
      <c r="G31" s="6">
        <v>13</v>
      </c>
      <c r="H31" s="6">
        <v>9</v>
      </c>
      <c r="I31" s="6">
        <v>1</v>
      </c>
      <c r="J31" s="6"/>
      <c r="K31" s="6"/>
      <c r="L31" s="6"/>
      <c r="M31" s="5">
        <f aca="true" t="shared" si="8" ref="M31:M37">(G31+H31)/C31</f>
        <v>0.9565217391304348</v>
      </c>
      <c r="N31" s="8">
        <f aca="true" t="shared" si="9" ref="N31:N37">((G31+H31+I31)/C31)</f>
        <v>1</v>
      </c>
      <c r="O31" s="6">
        <f aca="true" t="shared" si="10" ref="O31:O37">((G31*5)+(H31*4)+(I31*3)+(J31*2))/C31</f>
        <v>4.521739130434782</v>
      </c>
      <c r="P31" s="6">
        <f aca="true" t="shared" si="11" ref="P31:P37">((1*G31+0.64*H31+0.36*I31+0.16*J31)/C31)*100</f>
        <v>83.13043478260869</v>
      </c>
      <c r="Q31" s="6"/>
    </row>
    <row r="32" spans="1:17" ht="18.75" customHeight="1" thickBot="1">
      <c r="A32" s="26"/>
      <c r="B32" s="29"/>
      <c r="C32" s="9">
        <v>18</v>
      </c>
      <c r="D32" s="10" t="s">
        <v>23</v>
      </c>
      <c r="E32" s="9"/>
      <c r="F32" s="9"/>
      <c r="G32" s="9">
        <v>14</v>
      </c>
      <c r="H32" s="9">
        <v>2</v>
      </c>
      <c r="I32" s="9">
        <v>2</v>
      </c>
      <c r="J32" s="9"/>
      <c r="K32" s="9"/>
      <c r="L32" s="9"/>
      <c r="M32" s="5">
        <f t="shared" si="8"/>
        <v>0.8888888888888888</v>
      </c>
      <c r="N32" s="8">
        <f t="shared" si="9"/>
        <v>1</v>
      </c>
      <c r="O32" s="6">
        <f t="shared" si="10"/>
        <v>4.666666666666667</v>
      </c>
      <c r="P32" s="6">
        <f t="shared" si="11"/>
        <v>88.88888888888889</v>
      </c>
      <c r="Q32" s="9"/>
    </row>
    <row r="33" spans="1:17" ht="18.75" customHeight="1" thickTop="1">
      <c r="A33" s="26"/>
      <c r="B33" s="29"/>
      <c r="C33" s="6">
        <v>23</v>
      </c>
      <c r="D33" s="7" t="s">
        <v>20</v>
      </c>
      <c r="E33" s="6">
        <v>10</v>
      </c>
      <c r="F33" s="6">
        <v>10</v>
      </c>
      <c r="G33" s="6">
        <v>14</v>
      </c>
      <c r="H33" s="6">
        <v>8</v>
      </c>
      <c r="I33" s="6">
        <v>1</v>
      </c>
      <c r="J33" s="6"/>
      <c r="K33" s="6"/>
      <c r="L33" s="6"/>
      <c r="M33" s="5">
        <f t="shared" si="8"/>
        <v>0.9565217391304348</v>
      </c>
      <c r="N33" s="8">
        <f t="shared" si="9"/>
        <v>1</v>
      </c>
      <c r="O33" s="6">
        <f t="shared" si="10"/>
        <v>4.565217391304348</v>
      </c>
      <c r="P33" s="6">
        <f t="shared" si="11"/>
        <v>84.69565217391305</v>
      </c>
      <c r="Q33" s="6"/>
    </row>
    <row r="34" spans="1:17" ht="18.75" customHeight="1" thickBot="1">
      <c r="A34" s="26"/>
      <c r="B34" s="29"/>
      <c r="C34" s="9">
        <v>21</v>
      </c>
      <c r="D34" s="10" t="s">
        <v>23</v>
      </c>
      <c r="E34" s="9"/>
      <c r="F34" s="9"/>
      <c r="G34" s="9">
        <v>9</v>
      </c>
      <c r="H34" s="9">
        <v>8</v>
      </c>
      <c r="I34" s="9">
        <v>4</v>
      </c>
      <c r="J34" s="9"/>
      <c r="K34" s="9"/>
      <c r="L34" s="9"/>
      <c r="M34" s="5">
        <f t="shared" si="8"/>
        <v>0.8095238095238095</v>
      </c>
      <c r="N34" s="8">
        <f t="shared" si="9"/>
        <v>1</v>
      </c>
      <c r="O34" s="6">
        <f t="shared" si="10"/>
        <v>4.238095238095238</v>
      </c>
      <c r="P34" s="6">
        <f t="shared" si="11"/>
        <v>74.0952380952381</v>
      </c>
      <c r="Q34" s="9"/>
    </row>
    <row r="35" spans="1:17" ht="18.75" customHeight="1" thickTop="1">
      <c r="A35" s="26"/>
      <c r="B35" s="29"/>
      <c r="C35" s="6">
        <v>23</v>
      </c>
      <c r="D35" s="7" t="s">
        <v>21</v>
      </c>
      <c r="E35" s="6">
        <v>8</v>
      </c>
      <c r="F35" s="6">
        <v>7</v>
      </c>
      <c r="G35" s="6">
        <v>12</v>
      </c>
      <c r="H35" s="6">
        <v>9</v>
      </c>
      <c r="I35" s="6">
        <v>2</v>
      </c>
      <c r="J35" s="6"/>
      <c r="K35" s="6"/>
      <c r="L35" s="6"/>
      <c r="M35" s="5">
        <f t="shared" si="8"/>
        <v>0.9130434782608695</v>
      </c>
      <c r="N35" s="8">
        <f t="shared" si="9"/>
        <v>1</v>
      </c>
      <c r="O35" s="6">
        <f t="shared" si="10"/>
        <v>4.434782608695652</v>
      </c>
      <c r="P35" s="6">
        <f t="shared" si="11"/>
        <v>80.3478260869565</v>
      </c>
      <c r="Q35" s="6"/>
    </row>
    <row r="36" spans="1:17" ht="18.75" customHeight="1" thickBot="1">
      <c r="A36" s="26"/>
      <c r="B36" s="29"/>
      <c r="C36" s="9">
        <v>22</v>
      </c>
      <c r="D36" s="10" t="s">
        <v>23</v>
      </c>
      <c r="E36" s="9"/>
      <c r="F36" s="9"/>
      <c r="G36" s="9">
        <v>10</v>
      </c>
      <c r="H36" s="9">
        <v>12</v>
      </c>
      <c r="I36" s="9">
        <v>1</v>
      </c>
      <c r="J36" s="9"/>
      <c r="K36" s="9"/>
      <c r="L36" s="9"/>
      <c r="M36" s="5">
        <f t="shared" si="8"/>
        <v>1</v>
      </c>
      <c r="N36" s="8">
        <f t="shared" si="9"/>
        <v>1.0454545454545454</v>
      </c>
      <c r="O36" s="6">
        <f t="shared" si="10"/>
        <v>4.590909090909091</v>
      </c>
      <c r="P36" s="6">
        <f t="shared" si="11"/>
        <v>82</v>
      </c>
      <c r="Q36" s="9"/>
    </row>
    <row r="37" spans="1:17" ht="18.75" customHeight="1" thickTop="1">
      <c r="A37" s="27"/>
      <c r="B37" s="30"/>
      <c r="C37" s="6">
        <v>23</v>
      </c>
      <c r="D37" s="15" t="s">
        <v>22</v>
      </c>
      <c r="E37" s="6">
        <f>SUM(E29:E36)</f>
        <v>34</v>
      </c>
      <c r="F37" s="6">
        <f>SUM(F29:F36)</f>
        <v>33</v>
      </c>
      <c r="G37" s="6">
        <v>13</v>
      </c>
      <c r="H37" s="6">
        <v>9</v>
      </c>
      <c r="I37" s="6">
        <v>1</v>
      </c>
      <c r="J37" s="6"/>
      <c r="K37" s="6"/>
      <c r="L37" s="6"/>
      <c r="M37" s="5">
        <f t="shared" si="8"/>
        <v>0.9565217391304348</v>
      </c>
      <c r="N37" s="8">
        <f t="shared" si="9"/>
        <v>1</v>
      </c>
      <c r="O37" s="6">
        <f t="shared" si="10"/>
        <v>4.521739130434782</v>
      </c>
      <c r="P37" s="6">
        <f t="shared" si="11"/>
        <v>83.13043478260869</v>
      </c>
      <c r="Q37" s="6"/>
    </row>
    <row r="38" spans="1:17" ht="15">
      <c r="A38" s="31" t="s">
        <v>17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6" ht="12.75">
      <c r="A39" s="32" t="s">
        <v>33</v>
      </c>
      <c r="B39" s="32"/>
      <c r="C39" s="32"/>
      <c r="D39" s="32"/>
      <c r="E39" s="32"/>
      <c r="F39" s="32"/>
      <c r="G39" s="32"/>
      <c r="H39" s="32"/>
      <c r="L39" s="34" t="s">
        <v>39</v>
      </c>
      <c r="M39" s="34"/>
      <c r="N39" s="34"/>
      <c r="O39" s="34"/>
      <c r="P39" s="34"/>
    </row>
    <row r="40" spans="1:5" ht="12.75">
      <c r="A40" s="33" t="s">
        <v>34</v>
      </c>
      <c r="B40" s="33"/>
      <c r="C40" s="33"/>
      <c r="D40" s="33"/>
      <c r="E40" s="33"/>
    </row>
    <row r="41" spans="1:17" ht="69.75">
      <c r="A41" s="13" t="s">
        <v>0</v>
      </c>
      <c r="B41" s="13" t="s">
        <v>1</v>
      </c>
      <c r="C41" s="13" t="s">
        <v>2</v>
      </c>
      <c r="D41" s="13" t="s">
        <v>3</v>
      </c>
      <c r="E41" s="13" t="s">
        <v>4</v>
      </c>
      <c r="F41" s="13" t="s">
        <v>5</v>
      </c>
      <c r="G41" s="14" t="s">
        <v>6</v>
      </c>
      <c r="H41" s="14" t="s">
        <v>7</v>
      </c>
      <c r="I41" s="14" t="s">
        <v>8</v>
      </c>
      <c r="J41" s="14" t="s">
        <v>9</v>
      </c>
      <c r="K41" s="14" t="s">
        <v>10</v>
      </c>
      <c r="L41" s="13" t="s">
        <v>16</v>
      </c>
      <c r="M41" s="13" t="s">
        <v>11</v>
      </c>
      <c r="N41" s="13" t="s">
        <v>12</v>
      </c>
      <c r="O41" s="13" t="s">
        <v>13</v>
      </c>
      <c r="P41" s="13" t="s">
        <v>14</v>
      </c>
      <c r="Q41" s="13" t="s">
        <v>15</v>
      </c>
    </row>
    <row r="42" spans="1:17" ht="18.75" customHeight="1">
      <c r="A42" s="25"/>
      <c r="B42" s="28" t="s">
        <v>26</v>
      </c>
      <c r="C42" s="1">
        <v>29</v>
      </c>
      <c r="D42" s="3" t="s">
        <v>18</v>
      </c>
      <c r="E42" s="1">
        <v>8</v>
      </c>
      <c r="F42" s="1">
        <v>8</v>
      </c>
      <c r="G42" s="1">
        <v>21</v>
      </c>
      <c r="H42" s="1">
        <v>8</v>
      </c>
      <c r="I42" s="1"/>
      <c r="J42" s="1"/>
      <c r="K42" s="1"/>
      <c r="L42" s="1"/>
      <c r="M42" s="5">
        <f>(G42+H42)/C42</f>
        <v>1</v>
      </c>
      <c r="N42" s="8">
        <f>((G42+H42+I42)/C42)</f>
        <v>1</v>
      </c>
      <c r="O42" s="6">
        <f>((G42*5)+(H42*4)+(I42*3)+(J42*2))/C42</f>
        <v>4.724137931034483</v>
      </c>
      <c r="P42" s="6">
        <f>((1*G42+0.64*H42+0.36*I42+0.16*J42)/C42)*100</f>
        <v>90.06896551724138</v>
      </c>
      <c r="Q42" s="1"/>
    </row>
    <row r="43" spans="1:17" ht="18.75" customHeight="1" thickBot="1">
      <c r="A43" s="26"/>
      <c r="B43" s="29"/>
      <c r="C43" s="9">
        <v>28</v>
      </c>
      <c r="D43" s="10" t="s">
        <v>23</v>
      </c>
      <c r="E43" s="9"/>
      <c r="F43" s="9"/>
      <c r="G43" s="9">
        <v>20</v>
      </c>
      <c r="H43" s="9">
        <v>6</v>
      </c>
      <c r="I43" s="9">
        <v>2</v>
      </c>
      <c r="J43" s="9"/>
      <c r="K43" s="9"/>
      <c r="L43" s="9"/>
      <c r="M43" s="5">
        <f aca="true" t="shared" si="12" ref="M43:M50">(G43+H43)/C43</f>
        <v>0.9285714285714286</v>
      </c>
      <c r="N43" s="8">
        <f aca="true" t="shared" si="13" ref="N43:N50">((G43+H43+I43)/C43)</f>
        <v>1</v>
      </c>
      <c r="O43" s="6">
        <f aca="true" t="shared" si="14" ref="O43:O50">((G43*5)+(H43*4)+(I43*3)+(J43*2))/C43</f>
        <v>4.642857142857143</v>
      </c>
      <c r="P43" s="6">
        <f aca="true" t="shared" si="15" ref="P43:P50">((1*G43+0.64*H43+0.36*I43+0.16*J43)/C43)*100</f>
        <v>87.71428571428571</v>
      </c>
      <c r="Q43" s="9"/>
    </row>
    <row r="44" spans="1:17" ht="18.75" customHeight="1" thickTop="1">
      <c r="A44" s="26"/>
      <c r="B44" s="29"/>
      <c r="C44" s="6">
        <v>27</v>
      </c>
      <c r="D44" s="7" t="s">
        <v>19</v>
      </c>
      <c r="E44" s="6">
        <v>8</v>
      </c>
      <c r="F44" s="6">
        <v>8</v>
      </c>
      <c r="G44" s="6">
        <v>21</v>
      </c>
      <c r="H44" s="6">
        <v>6</v>
      </c>
      <c r="I44" s="6"/>
      <c r="J44" s="6"/>
      <c r="K44" s="6"/>
      <c r="L44" s="6"/>
      <c r="M44" s="5">
        <f t="shared" si="12"/>
        <v>1</v>
      </c>
      <c r="N44" s="8">
        <f t="shared" si="13"/>
        <v>1</v>
      </c>
      <c r="O44" s="6">
        <f t="shared" si="14"/>
        <v>4.777777777777778</v>
      </c>
      <c r="P44" s="6">
        <f t="shared" si="15"/>
        <v>92</v>
      </c>
      <c r="Q44" s="6"/>
    </row>
    <row r="45" spans="1:17" ht="18.75" customHeight="1" thickBot="1">
      <c r="A45" s="26"/>
      <c r="B45" s="29"/>
      <c r="C45" s="9">
        <v>22</v>
      </c>
      <c r="D45" s="10" t="s">
        <v>23</v>
      </c>
      <c r="E45" s="9"/>
      <c r="F45" s="9"/>
      <c r="G45" s="9">
        <v>14</v>
      </c>
      <c r="H45" s="9">
        <v>6</v>
      </c>
      <c r="I45" s="9">
        <v>2</v>
      </c>
      <c r="J45" s="9"/>
      <c r="K45" s="9"/>
      <c r="L45" s="9"/>
      <c r="M45" s="5">
        <f t="shared" si="12"/>
        <v>0.9090909090909091</v>
      </c>
      <c r="N45" s="8">
        <f t="shared" si="13"/>
        <v>1</v>
      </c>
      <c r="O45" s="6">
        <f t="shared" si="14"/>
        <v>4.545454545454546</v>
      </c>
      <c r="P45" s="6">
        <f t="shared" si="15"/>
        <v>84.36363636363636</v>
      </c>
      <c r="Q45" s="9"/>
    </row>
    <row r="46" spans="1:17" ht="18.75" customHeight="1" thickTop="1">
      <c r="A46" s="26"/>
      <c r="B46" s="29"/>
      <c r="C46" s="6">
        <v>28</v>
      </c>
      <c r="D46" s="7" t="s">
        <v>20</v>
      </c>
      <c r="E46" s="6">
        <v>10</v>
      </c>
      <c r="F46" s="6">
        <v>10</v>
      </c>
      <c r="G46" s="6">
        <v>17</v>
      </c>
      <c r="H46" s="6">
        <v>11</v>
      </c>
      <c r="I46" s="6"/>
      <c r="J46" s="6"/>
      <c r="K46" s="6"/>
      <c r="L46" s="6"/>
      <c r="M46" s="5">
        <f t="shared" si="12"/>
        <v>1</v>
      </c>
      <c r="N46" s="8">
        <f t="shared" si="13"/>
        <v>1</v>
      </c>
      <c r="O46" s="6">
        <f t="shared" si="14"/>
        <v>4.607142857142857</v>
      </c>
      <c r="P46" s="6">
        <f t="shared" si="15"/>
        <v>85.85714285714286</v>
      </c>
      <c r="Q46" s="6"/>
    </row>
    <row r="47" spans="1:17" ht="18.75" customHeight="1" thickBot="1">
      <c r="A47" s="26"/>
      <c r="B47" s="29"/>
      <c r="C47" s="9">
        <v>27</v>
      </c>
      <c r="D47" s="10" t="s">
        <v>23</v>
      </c>
      <c r="E47" s="9"/>
      <c r="F47" s="9"/>
      <c r="G47" s="9">
        <v>15</v>
      </c>
      <c r="H47" s="9">
        <v>11</v>
      </c>
      <c r="I47" s="9">
        <v>1</v>
      </c>
      <c r="J47" s="9"/>
      <c r="K47" s="9"/>
      <c r="L47" s="9"/>
      <c r="M47" s="5">
        <f t="shared" si="12"/>
        <v>0.9629629629629629</v>
      </c>
      <c r="N47" s="8">
        <f t="shared" si="13"/>
        <v>1</v>
      </c>
      <c r="O47" s="6">
        <f t="shared" si="14"/>
        <v>4.518518518518518</v>
      </c>
      <c r="P47" s="6">
        <f t="shared" si="15"/>
        <v>82.96296296296296</v>
      </c>
      <c r="Q47" s="9"/>
    </row>
    <row r="48" spans="1:17" ht="18.75" customHeight="1" thickTop="1">
      <c r="A48" s="26"/>
      <c r="B48" s="29"/>
      <c r="C48" s="6">
        <v>28</v>
      </c>
      <c r="D48" s="7" t="s">
        <v>21</v>
      </c>
      <c r="E48" s="6">
        <v>8</v>
      </c>
      <c r="F48" s="6">
        <v>7</v>
      </c>
      <c r="G48" s="6">
        <v>18</v>
      </c>
      <c r="H48" s="6">
        <v>9</v>
      </c>
      <c r="I48" s="6">
        <v>1</v>
      </c>
      <c r="J48" s="6"/>
      <c r="K48" s="6"/>
      <c r="L48" s="6"/>
      <c r="M48" s="5">
        <f t="shared" si="12"/>
        <v>0.9642857142857143</v>
      </c>
      <c r="N48" s="8">
        <f t="shared" si="13"/>
        <v>1</v>
      </c>
      <c r="O48" s="6">
        <f t="shared" si="14"/>
        <v>4.607142857142857</v>
      </c>
      <c r="P48" s="6">
        <f t="shared" si="15"/>
        <v>86.14285714285714</v>
      </c>
      <c r="Q48" s="6"/>
    </row>
    <row r="49" spans="1:17" ht="18.75" customHeight="1" thickBot="1">
      <c r="A49" s="26"/>
      <c r="B49" s="29"/>
      <c r="C49" s="9">
        <v>24</v>
      </c>
      <c r="D49" s="10" t="s">
        <v>23</v>
      </c>
      <c r="E49" s="9"/>
      <c r="F49" s="9"/>
      <c r="G49" s="9">
        <v>15</v>
      </c>
      <c r="H49" s="9">
        <v>8</v>
      </c>
      <c r="I49" s="9">
        <v>2</v>
      </c>
      <c r="J49" s="9"/>
      <c r="K49" s="9"/>
      <c r="L49" s="9"/>
      <c r="M49" s="5">
        <f t="shared" si="12"/>
        <v>0.9583333333333334</v>
      </c>
      <c r="N49" s="8">
        <f t="shared" si="13"/>
        <v>1.0416666666666667</v>
      </c>
      <c r="O49" s="6">
        <f t="shared" si="14"/>
        <v>4.708333333333333</v>
      </c>
      <c r="P49" s="6">
        <f t="shared" si="15"/>
        <v>86.83333333333333</v>
      </c>
      <c r="Q49" s="9"/>
    </row>
    <row r="50" spans="1:17" ht="18.75" customHeight="1" thickTop="1">
      <c r="A50" s="27"/>
      <c r="B50" s="30"/>
      <c r="C50" s="6">
        <v>28</v>
      </c>
      <c r="D50" s="12" t="s">
        <v>22</v>
      </c>
      <c r="E50" s="6">
        <f>SUM(E42:E49)</f>
        <v>34</v>
      </c>
      <c r="F50" s="6">
        <f>SUM(F42:F49)</f>
        <v>33</v>
      </c>
      <c r="G50" s="6">
        <v>23</v>
      </c>
      <c r="H50" s="6">
        <v>5</v>
      </c>
      <c r="I50" s="6"/>
      <c r="J50" s="6"/>
      <c r="K50" s="6"/>
      <c r="L50" s="6"/>
      <c r="M50" s="5">
        <f t="shared" si="12"/>
        <v>1</v>
      </c>
      <c r="N50" s="8">
        <f t="shared" si="13"/>
        <v>1</v>
      </c>
      <c r="O50" s="6">
        <f t="shared" si="14"/>
        <v>4.821428571428571</v>
      </c>
      <c r="P50" s="6">
        <f t="shared" si="15"/>
        <v>93.57142857142857</v>
      </c>
      <c r="Q50" s="6"/>
    </row>
    <row r="53" spans="1:17" ht="69.75">
      <c r="A53" s="13" t="s">
        <v>0</v>
      </c>
      <c r="B53" s="13" t="s">
        <v>1</v>
      </c>
      <c r="C53" s="13" t="s">
        <v>2</v>
      </c>
      <c r="D53" s="13" t="s">
        <v>3</v>
      </c>
      <c r="E53" s="13" t="s">
        <v>4</v>
      </c>
      <c r="F53" s="13" t="s">
        <v>5</v>
      </c>
      <c r="G53" s="14" t="s">
        <v>6</v>
      </c>
      <c r="H53" s="14" t="s">
        <v>7</v>
      </c>
      <c r="I53" s="14" t="s">
        <v>8</v>
      </c>
      <c r="J53" s="14" t="s">
        <v>9</v>
      </c>
      <c r="K53" s="14" t="s">
        <v>10</v>
      </c>
      <c r="L53" s="13" t="s">
        <v>16</v>
      </c>
      <c r="M53" s="13" t="s">
        <v>11</v>
      </c>
      <c r="N53" s="13" t="s">
        <v>12</v>
      </c>
      <c r="O53" s="13" t="s">
        <v>13</v>
      </c>
      <c r="P53" s="13" t="s">
        <v>14</v>
      </c>
      <c r="Q53" s="13" t="s">
        <v>15</v>
      </c>
    </row>
    <row r="54" spans="1:17" ht="18.75" customHeight="1">
      <c r="A54" s="25"/>
      <c r="B54" s="28" t="s">
        <v>27</v>
      </c>
      <c r="C54" s="1">
        <v>26</v>
      </c>
      <c r="D54" s="3" t="s">
        <v>18</v>
      </c>
      <c r="E54" s="1">
        <v>8</v>
      </c>
      <c r="F54" s="1">
        <v>8</v>
      </c>
      <c r="G54" s="1">
        <v>15</v>
      </c>
      <c r="H54" s="1">
        <v>11</v>
      </c>
      <c r="I54" s="1"/>
      <c r="J54" s="1"/>
      <c r="K54" s="1"/>
      <c r="L54" s="1"/>
      <c r="M54" s="5">
        <f>(G54+H54)/C54</f>
        <v>1</v>
      </c>
      <c r="N54" s="8">
        <f>((G54+H54+I54)/C54)</f>
        <v>1</v>
      </c>
      <c r="O54" s="6">
        <f>((G54*5)+(H54*4)+(I54*3)+(J54*2))/C54</f>
        <v>4.576923076923077</v>
      </c>
      <c r="P54" s="6">
        <f>((1*G54+0.64*H54+0.36*I54+0.16*J54)/C54)*100</f>
        <v>84.76923076923076</v>
      </c>
      <c r="Q54" s="1"/>
    </row>
    <row r="55" spans="1:17" ht="18.75" customHeight="1" thickBot="1">
      <c r="A55" s="26"/>
      <c r="B55" s="29"/>
      <c r="C55" s="9">
        <v>25</v>
      </c>
      <c r="D55" s="10" t="s">
        <v>23</v>
      </c>
      <c r="E55" s="9"/>
      <c r="F55" s="9"/>
      <c r="G55" s="9">
        <v>11</v>
      </c>
      <c r="H55" s="9">
        <v>6</v>
      </c>
      <c r="I55" s="9">
        <v>8</v>
      </c>
      <c r="J55" s="9"/>
      <c r="K55" s="9"/>
      <c r="L55" s="9"/>
      <c r="M55" s="5">
        <f aca="true" t="shared" si="16" ref="M55:M62">(G55+H55)/C55</f>
        <v>0.68</v>
      </c>
      <c r="N55" s="8">
        <f aca="true" t="shared" si="17" ref="N55:N62">((G55+H55+I55)/C55)</f>
        <v>1</v>
      </c>
      <c r="O55" s="6">
        <f aca="true" t="shared" si="18" ref="O55:O62">((G55*5)+(H55*4)+(I55*3)+(J55*2))/C55</f>
        <v>4.12</v>
      </c>
      <c r="P55" s="6">
        <f aca="true" t="shared" si="19" ref="P55:P61">((1*G55+0.64*H55+0.36*I55+0.16*J55)/C55)*100</f>
        <v>70.88</v>
      </c>
      <c r="Q55" s="9"/>
    </row>
    <row r="56" spans="1:17" ht="18.75" customHeight="1" thickTop="1">
      <c r="A56" s="26"/>
      <c r="B56" s="29"/>
      <c r="C56" s="6">
        <v>26</v>
      </c>
      <c r="D56" s="7" t="s">
        <v>19</v>
      </c>
      <c r="E56" s="6">
        <v>8</v>
      </c>
      <c r="F56" s="6">
        <v>8</v>
      </c>
      <c r="G56" s="6">
        <v>17</v>
      </c>
      <c r="H56" s="6">
        <v>8</v>
      </c>
      <c r="I56" s="6">
        <v>1</v>
      </c>
      <c r="J56" s="6"/>
      <c r="K56" s="6"/>
      <c r="L56" s="6"/>
      <c r="M56" s="5">
        <f t="shared" si="16"/>
        <v>0.9615384615384616</v>
      </c>
      <c r="N56" s="8">
        <f t="shared" si="17"/>
        <v>1</v>
      </c>
      <c r="O56" s="6">
        <f t="shared" si="18"/>
        <v>4.615384615384615</v>
      </c>
      <c r="P56" s="6">
        <f t="shared" si="19"/>
        <v>86.46153846153847</v>
      </c>
      <c r="Q56" s="6"/>
    </row>
    <row r="57" spans="1:17" ht="18.75" customHeight="1" thickBot="1">
      <c r="A57" s="26"/>
      <c r="B57" s="29"/>
      <c r="C57" s="9">
        <v>21</v>
      </c>
      <c r="D57" s="10" t="s">
        <v>23</v>
      </c>
      <c r="E57" s="9"/>
      <c r="F57" s="9"/>
      <c r="G57" s="9">
        <v>14</v>
      </c>
      <c r="H57" s="9">
        <v>3</v>
      </c>
      <c r="I57" s="9">
        <v>4</v>
      </c>
      <c r="J57" s="9"/>
      <c r="K57" s="9"/>
      <c r="L57" s="9"/>
      <c r="M57" s="5">
        <f t="shared" si="16"/>
        <v>0.8095238095238095</v>
      </c>
      <c r="N57" s="8">
        <f t="shared" si="17"/>
        <v>1</v>
      </c>
      <c r="O57" s="6">
        <f t="shared" si="18"/>
        <v>4.476190476190476</v>
      </c>
      <c r="P57" s="6">
        <f t="shared" si="19"/>
        <v>82.66666666666667</v>
      </c>
      <c r="Q57" s="9"/>
    </row>
    <row r="58" spans="1:17" ht="18.75" customHeight="1" thickTop="1">
      <c r="A58" s="26"/>
      <c r="B58" s="29"/>
      <c r="C58" s="6">
        <v>26</v>
      </c>
      <c r="D58" s="7" t="s">
        <v>20</v>
      </c>
      <c r="E58" s="6">
        <v>10</v>
      </c>
      <c r="F58" s="6">
        <v>10</v>
      </c>
      <c r="G58" s="6">
        <v>12</v>
      </c>
      <c r="H58" s="6">
        <v>13</v>
      </c>
      <c r="I58" s="6">
        <v>1</v>
      </c>
      <c r="J58" s="6"/>
      <c r="K58" s="6"/>
      <c r="L58" s="6"/>
      <c r="M58" s="5">
        <f t="shared" si="16"/>
        <v>0.9615384615384616</v>
      </c>
      <c r="N58" s="8">
        <f t="shared" si="17"/>
        <v>1</v>
      </c>
      <c r="O58" s="6">
        <f t="shared" si="18"/>
        <v>4.423076923076923</v>
      </c>
      <c r="P58" s="6">
        <f t="shared" si="19"/>
        <v>79.53846153846153</v>
      </c>
      <c r="Q58" s="6"/>
    </row>
    <row r="59" spans="1:17" ht="18.75" customHeight="1" thickBot="1">
      <c r="A59" s="26"/>
      <c r="B59" s="29"/>
      <c r="C59" s="9">
        <v>23</v>
      </c>
      <c r="D59" s="10" t="s">
        <v>23</v>
      </c>
      <c r="E59" s="9"/>
      <c r="F59" s="9"/>
      <c r="G59" s="9">
        <v>3</v>
      </c>
      <c r="H59" s="9">
        <v>12</v>
      </c>
      <c r="I59" s="9">
        <v>8</v>
      </c>
      <c r="J59" s="9"/>
      <c r="K59" s="9"/>
      <c r="L59" s="9"/>
      <c r="M59" s="5">
        <f t="shared" si="16"/>
        <v>0.6521739130434783</v>
      </c>
      <c r="N59" s="8">
        <f t="shared" si="17"/>
        <v>1</v>
      </c>
      <c r="O59" s="6">
        <f t="shared" si="18"/>
        <v>3.782608695652174</v>
      </c>
      <c r="P59" s="6">
        <f t="shared" si="19"/>
        <v>58.95652173913043</v>
      </c>
      <c r="Q59" s="9"/>
    </row>
    <row r="60" spans="1:17" ht="18.75" customHeight="1" thickTop="1">
      <c r="A60" s="26"/>
      <c r="B60" s="29"/>
      <c r="C60" s="6">
        <v>26</v>
      </c>
      <c r="D60" s="7" t="s">
        <v>21</v>
      </c>
      <c r="E60" s="6">
        <v>8</v>
      </c>
      <c r="F60" s="6">
        <v>7</v>
      </c>
      <c r="G60" s="6">
        <v>17</v>
      </c>
      <c r="H60" s="6">
        <v>8</v>
      </c>
      <c r="I60" s="6">
        <v>1</v>
      </c>
      <c r="J60" s="6"/>
      <c r="K60" s="6"/>
      <c r="L60" s="6"/>
      <c r="M60" s="5">
        <f t="shared" si="16"/>
        <v>0.9615384615384616</v>
      </c>
      <c r="N60" s="8">
        <f t="shared" si="17"/>
        <v>1</v>
      </c>
      <c r="O60" s="6">
        <f t="shared" si="18"/>
        <v>4.615384615384615</v>
      </c>
      <c r="P60" s="6">
        <f t="shared" si="19"/>
        <v>86.46153846153847</v>
      </c>
      <c r="Q60" s="6"/>
    </row>
    <row r="61" spans="1:17" ht="18.75" customHeight="1" thickBot="1">
      <c r="A61" s="26"/>
      <c r="B61" s="29"/>
      <c r="C61" s="9">
        <v>26</v>
      </c>
      <c r="D61" s="10" t="s">
        <v>23</v>
      </c>
      <c r="E61" s="9"/>
      <c r="F61" s="9"/>
      <c r="G61" s="9">
        <v>9</v>
      </c>
      <c r="H61" s="9">
        <v>14</v>
      </c>
      <c r="I61" s="9">
        <v>3</v>
      </c>
      <c r="J61" s="9"/>
      <c r="K61" s="9"/>
      <c r="L61" s="9"/>
      <c r="M61" s="5">
        <f t="shared" si="16"/>
        <v>0.8846153846153846</v>
      </c>
      <c r="N61" s="8">
        <f t="shared" si="17"/>
        <v>1</v>
      </c>
      <c r="O61" s="6">
        <f t="shared" si="18"/>
        <v>4.230769230769231</v>
      </c>
      <c r="P61" s="6">
        <f t="shared" si="19"/>
        <v>73.23076923076923</v>
      </c>
      <c r="Q61" s="9"/>
    </row>
    <row r="62" spans="1:17" ht="18.75" customHeight="1" thickTop="1">
      <c r="A62" s="27"/>
      <c r="B62" s="30"/>
      <c r="C62" s="6">
        <v>26</v>
      </c>
      <c r="D62" s="12" t="s">
        <v>22</v>
      </c>
      <c r="E62" s="6">
        <f>SUM(E54:E61)</f>
        <v>34</v>
      </c>
      <c r="F62" s="6">
        <f>SUM(F54:F61)</f>
        <v>33</v>
      </c>
      <c r="G62" s="6">
        <v>18</v>
      </c>
      <c r="H62" s="6">
        <v>7</v>
      </c>
      <c r="I62" s="6">
        <v>1</v>
      </c>
      <c r="J62" s="6"/>
      <c r="K62" s="6"/>
      <c r="L62" s="6"/>
      <c r="M62" s="5">
        <f t="shared" si="16"/>
        <v>0.9615384615384616</v>
      </c>
      <c r="N62" s="8">
        <f t="shared" si="17"/>
        <v>1</v>
      </c>
      <c r="O62" s="6">
        <f t="shared" si="18"/>
        <v>4.653846153846154</v>
      </c>
      <c r="P62" s="6">
        <f>((1*G62+0.64*H62+0.36*I62+0.16*J62)/C62)*100</f>
        <v>87.84615384615384</v>
      </c>
      <c r="Q62" s="6"/>
    </row>
    <row r="63" spans="1:1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2.75">
      <c r="A65" s="16"/>
      <c r="B65" s="16"/>
      <c r="C65" s="16"/>
      <c r="D65" s="16"/>
      <c r="E65" s="16"/>
      <c r="F65" s="16"/>
      <c r="G65" s="17"/>
      <c r="H65" s="17"/>
      <c r="I65" s="17"/>
      <c r="J65" s="17"/>
      <c r="K65" s="17"/>
      <c r="L65" s="16"/>
      <c r="M65" s="16"/>
      <c r="N65" s="16"/>
      <c r="O65" s="16"/>
      <c r="P65" s="16"/>
      <c r="Q65" s="16"/>
    </row>
    <row r="66" spans="1:17" ht="63" customHeight="1">
      <c r="A66" s="35"/>
      <c r="B66" s="36"/>
      <c r="C66" s="4"/>
      <c r="D66" s="18"/>
      <c r="E66" s="4"/>
      <c r="F66" s="4"/>
      <c r="G66" s="4"/>
      <c r="H66" s="4"/>
      <c r="I66" s="4"/>
      <c r="J66" s="4"/>
      <c r="K66" s="4"/>
      <c r="L66" s="4"/>
      <c r="M66" s="19"/>
      <c r="N66" s="19"/>
      <c r="O66" s="4"/>
      <c r="P66" s="4"/>
      <c r="Q66" s="4"/>
    </row>
    <row r="67" spans="1:17" ht="18.75" customHeight="1">
      <c r="A67" s="35"/>
      <c r="B67" s="36"/>
      <c r="C67" s="4"/>
      <c r="D67" s="18"/>
      <c r="E67" s="4"/>
      <c r="F67" s="4"/>
      <c r="G67" s="4"/>
      <c r="H67" s="4"/>
      <c r="I67" s="4"/>
      <c r="J67" s="4"/>
      <c r="K67" s="4"/>
      <c r="L67" s="4"/>
      <c r="M67" s="19"/>
      <c r="N67" s="19"/>
      <c r="O67" s="4"/>
      <c r="P67" s="4"/>
      <c r="Q67" s="4"/>
    </row>
    <row r="68" spans="1:17" ht="18.75" customHeight="1">
      <c r="A68" s="35"/>
      <c r="B68" s="36"/>
      <c r="C68" s="4"/>
      <c r="D68" s="18"/>
      <c r="E68" s="4"/>
      <c r="F68" s="4"/>
      <c r="G68" s="4"/>
      <c r="H68" s="4"/>
      <c r="I68" s="4"/>
      <c r="J68" s="4"/>
      <c r="K68" s="4"/>
      <c r="L68" s="4"/>
      <c r="M68" s="19"/>
      <c r="N68" s="19"/>
      <c r="O68" s="4"/>
      <c r="P68" s="4"/>
      <c r="Q68" s="4"/>
    </row>
    <row r="69" spans="1:17" ht="18.75" customHeight="1">
      <c r="A69" s="35"/>
      <c r="B69" s="36"/>
      <c r="C69" s="4"/>
      <c r="D69" s="18"/>
      <c r="E69" s="4"/>
      <c r="F69" s="4"/>
      <c r="G69" s="4"/>
      <c r="H69" s="4"/>
      <c r="I69" s="4"/>
      <c r="J69" s="4"/>
      <c r="K69" s="4"/>
      <c r="L69" s="4"/>
      <c r="M69" s="19"/>
      <c r="N69" s="19"/>
      <c r="O69" s="4"/>
      <c r="P69" s="4"/>
      <c r="Q69" s="4"/>
    </row>
    <row r="70" spans="1:17" ht="18.75" customHeight="1">
      <c r="A70" s="35"/>
      <c r="B70" s="36"/>
      <c r="C70" s="4"/>
      <c r="D70" s="18"/>
      <c r="E70" s="4"/>
      <c r="F70" s="4"/>
      <c r="G70" s="4"/>
      <c r="H70" s="4"/>
      <c r="I70" s="4"/>
      <c r="J70" s="4"/>
      <c r="K70" s="4"/>
      <c r="L70" s="4"/>
      <c r="M70" s="19"/>
      <c r="N70" s="19"/>
      <c r="O70" s="4"/>
      <c r="P70" s="4"/>
      <c r="Q70" s="4"/>
    </row>
    <row r="71" spans="1:17" ht="18.75" customHeight="1">
      <c r="A71" s="35"/>
      <c r="B71" s="36"/>
      <c r="C71" s="4"/>
      <c r="D71" s="18"/>
      <c r="E71" s="4"/>
      <c r="F71" s="4"/>
      <c r="G71" s="4"/>
      <c r="H71" s="4"/>
      <c r="I71" s="4"/>
      <c r="J71" s="4"/>
      <c r="K71" s="4"/>
      <c r="L71" s="4"/>
      <c r="M71" s="19"/>
      <c r="N71" s="19"/>
      <c r="O71" s="4"/>
      <c r="P71" s="4"/>
      <c r="Q71" s="4"/>
    </row>
    <row r="72" spans="1:17" ht="18.75" customHeight="1">
      <c r="A72" s="35"/>
      <c r="B72" s="36"/>
      <c r="C72" s="4"/>
      <c r="D72" s="18"/>
      <c r="E72" s="4"/>
      <c r="F72" s="4"/>
      <c r="G72" s="4"/>
      <c r="H72" s="4"/>
      <c r="I72" s="4"/>
      <c r="J72" s="4"/>
      <c r="K72" s="4"/>
      <c r="L72" s="4"/>
      <c r="M72" s="19"/>
      <c r="N72" s="19"/>
      <c r="O72" s="4"/>
      <c r="P72" s="4"/>
      <c r="Q72" s="4"/>
    </row>
    <row r="73" spans="1:17" ht="18.75" customHeight="1">
      <c r="A73" s="35"/>
      <c r="B73" s="36"/>
      <c r="C73" s="4"/>
      <c r="D73" s="18"/>
      <c r="E73" s="4"/>
      <c r="F73" s="4"/>
      <c r="G73" s="4"/>
      <c r="H73" s="4"/>
      <c r="I73" s="4"/>
      <c r="J73" s="4"/>
      <c r="K73" s="4"/>
      <c r="L73" s="4"/>
      <c r="M73" s="19"/>
      <c r="N73" s="19"/>
      <c r="O73" s="4"/>
      <c r="P73" s="4"/>
      <c r="Q73" s="4"/>
    </row>
    <row r="74" spans="1:17" ht="18.75" customHeight="1">
      <c r="A74" s="35"/>
      <c r="B74" s="36"/>
      <c r="C74" s="4"/>
      <c r="D74" s="20"/>
      <c r="E74" s="4"/>
      <c r="F74" s="4"/>
      <c r="G74" s="4"/>
      <c r="H74" s="4"/>
      <c r="I74" s="4"/>
      <c r="J74" s="4"/>
      <c r="K74" s="4"/>
      <c r="L74" s="4"/>
      <c r="M74" s="19"/>
      <c r="N74" s="19"/>
      <c r="O74" s="4"/>
      <c r="P74" s="4"/>
      <c r="Q74" s="4"/>
    </row>
    <row r="75" spans="1:17" ht="15">
      <c r="A75" s="31" t="s">
        <v>17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6" ht="12.75">
      <c r="A76" s="32" t="s">
        <v>35</v>
      </c>
      <c r="B76" s="32"/>
      <c r="C76" s="32"/>
      <c r="D76" s="32"/>
      <c r="E76" s="32"/>
      <c r="F76" s="32"/>
      <c r="G76" s="32"/>
      <c r="H76" s="32"/>
      <c r="L76" s="34" t="s">
        <v>39</v>
      </c>
      <c r="M76" s="34"/>
      <c r="N76" s="34"/>
      <c r="O76" s="34"/>
      <c r="P76" s="34"/>
    </row>
    <row r="77" spans="1:5" ht="12.75">
      <c r="A77" s="33" t="s">
        <v>34</v>
      </c>
      <c r="B77" s="33"/>
      <c r="C77" s="33"/>
      <c r="D77" s="33"/>
      <c r="E77" s="33"/>
    </row>
    <row r="78" spans="1:17" ht="69.75">
      <c r="A78" s="13" t="s">
        <v>0</v>
      </c>
      <c r="B78" s="13" t="s">
        <v>1</v>
      </c>
      <c r="C78" s="13" t="s">
        <v>2</v>
      </c>
      <c r="D78" s="13" t="s">
        <v>3</v>
      </c>
      <c r="E78" s="13" t="s">
        <v>4</v>
      </c>
      <c r="F78" s="13" t="s">
        <v>5</v>
      </c>
      <c r="G78" s="14" t="s">
        <v>6</v>
      </c>
      <c r="H78" s="14" t="s">
        <v>7</v>
      </c>
      <c r="I78" s="14" t="s">
        <v>8</v>
      </c>
      <c r="J78" s="14" t="s">
        <v>9</v>
      </c>
      <c r="K78" s="14" t="s">
        <v>10</v>
      </c>
      <c r="L78" s="13" t="s">
        <v>16</v>
      </c>
      <c r="M78" s="13" t="s">
        <v>11</v>
      </c>
      <c r="N78" s="13" t="s">
        <v>12</v>
      </c>
      <c r="O78" s="13" t="s">
        <v>13</v>
      </c>
      <c r="P78" s="13" t="s">
        <v>14</v>
      </c>
      <c r="Q78" s="13" t="s">
        <v>15</v>
      </c>
    </row>
    <row r="79" spans="1:17" ht="18.75" customHeight="1">
      <c r="A79" s="25"/>
      <c r="B79" s="28" t="s">
        <v>28</v>
      </c>
      <c r="C79" s="1">
        <v>29</v>
      </c>
      <c r="D79" s="3" t="s">
        <v>18</v>
      </c>
      <c r="E79" s="1">
        <v>8</v>
      </c>
      <c r="F79" s="1">
        <v>8</v>
      </c>
      <c r="G79" s="1">
        <v>24</v>
      </c>
      <c r="H79" s="1">
        <v>5</v>
      </c>
      <c r="I79" s="1"/>
      <c r="J79" s="1"/>
      <c r="K79" s="1"/>
      <c r="L79" s="1"/>
      <c r="M79" s="5">
        <f>(G79+H79)/C79</f>
        <v>1</v>
      </c>
      <c r="N79" s="8">
        <f>((G79+H79+I79)/C79)</f>
        <v>1</v>
      </c>
      <c r="O79" s="6">
        <f>((G79*5)+(H79*4)+(I79*3)+(J79*2))/C79</f>
        <v>4.827586206896552</v>
      </c>
      <c r="P79" s="6">
        <f>((1*G79+0.64*H79+0.36*I79+0.16*J79)/C79)*100</f>
        <v>93.79310344827586</v>
      </c>
      <c r="Q79" s="1"/>
    </row>
    <row r="80" spans="1:17" ht="18.75" customHeight="1" thickBot="1">
      <c r="A80" s="26"/>
      <c r="B80" s="29"/>
      <c r="C80" s="9">
        <v>28</v>
      </c>
      <c r="D80" s="10" t="s">
        <v>23</v>
      </c>
      <c r="E80" s="9"/>
      <c r="F80" s="9"/>
      <c r="G80" s="9">
        <v>21</v>
      </c>
      <c r="H80" s="9">
        <v>7</v>
      </c>
      <c r="I80" s="9"/>
      <c r="J80" s="9"/>
      <c r="K80" s="9"/>
      <c r="L80" s="9"/>
      <c r="M80" s="5">
        <f aca="true" t="shared" si="20" ref="M80:M86">(G80+H80)/C80</f>
        <v>1</v>
      </c>
      <c r="N80" s="8">
        <f aca="true" t="shared" si="21" ref="N80:N86">((G80+H80+I80)/C80)</f>
        <v>1</v>
      </c>
      <c r="O80" s="6">
        <f aca="true" t="shared" si="22" ref="O80:O86">((G80*5)+(H80*4)+(I80*3)+(J80*2))/C80</f>
        <v>4.75</v>
      </c>
      <c r="P80" s="6">
        <f aca="true" t="shared" si="23" ref="P80:P86">((1*G80+0.64*H80+0.36*I80+0.16*J80)/C80)*100</f>
        <v>91</v>
      </c>
      <c r="Q80" s="9"/>
    </row>
    <row r="81" spans="1:17" ht="18.75" customHeight="1" thickTop="1">
      <c r="A81" s="26"/>
      <c r="B81" s="29"/>
      <c r="C81" s="6">
        <v>29</v>
      </c>
      <c r="D81" s="7" t="s">
        <v>19</v>
      </c>
      <c r="E81" s="6">
        <v>8</v>
      </c>
      <c r="F81" s="6">
        <v>8</v>
      </c>
      <c r="G81" s="6">
        <v>23</v>
      </c>
      <c r="H81" s="6">
        <v>6</v>
      </c>
      <c r="I81" s="6"/>
      <c r="J81" s="6"/>
      <c r="K81" s="6"/>
      <c r="L81" s="6"/>
      <c r="M81" s="5">
        <f t="shared" si="20"/>
        <v>1</v>
      </c>
      <c r="N81" s="8">
        <f t="shared" si="21"/>
        <v>1</v>
      </c>
      <c r="O81" s="6">
        <f t="shared" si="22"/>
        <v>4.793103448275862</v>
      </c>
      <c r="P81" s="6">
        <f t="shared" si="23"/>
        <v>92.55172413793103</v>
      </c>
      <c r="Q81" s="6"/>
    </row>
    <row r="82" spans="1:17" ht="18.75" customHeight="1" thickBot="1">
      <c r="A82" s="26"/>
      <c r="B82" s="29"/>
      <c r="C82" s="9">
        <v>28</v>
      </c>
      <c r="D82" s="10" t="s">
        <v>23</v>
      </c>
      <c r="E82" s="9"/>
      <c r="F82" s="9"/>
      <c r="G82" s="9">
        <v>22</v>
      </c>
      <c r="H82" s="9">
        <v>4</v>
      </c>
      <c r="I82" s="9">
        <v>2</v>
      </c>
      <c r="J82" s="9"/>
      <c r="K82" s="9"/>
      <c r="L82" s="9"/>
      <c r="M82" s="5">
        <f t="shared" si="20"/>
        <v>0.9285714285714286</v>
      </c>
      <c r="N82" s="8">
        <f t="shared" si="21"/>
        <v>1</v>
      </c>
      <c r="O82" s="6">
        <f t="shared" si="22"/>
        <v>4.714285714285714</v>
      </c>
      <c r="P82" s="6">
        <f t="shared" si="23"/>
        <v>90.28571428571428</v>
      </c>
      <c r="Q82" s="9"/>
    </row>
    <row r="83" spans="1:17" ht="18.75" customHeight="1" thickTop="1">
      <c r="A83" s="26"/>
      <c r="B83" s="29"/>
      <c r="C83" s="6">
        <v>29</v>
      </c>
      <c r="D83" s="7" t="s">
        <v>20</v>
      </c>
      <c r="E83" s="6">
        <v>10</v>
      </c>
      <c r="F83" s="6">
        <v>10</v>
      </c>
      <c r="G83" s="6">
        <v>28</v>
      </c>
      <c r="H83" s="6">
        <v>1</v>
      </c>
      <c r="I83" s="6"/>
      <c r="J83" s="6"/>
      <c r="K83" s="6"/>
      <c r="L83" s="6"/>
      <c r="M83" s="5">
        <f t="shared" si="20"/>
        <v>1</v>
      </c>
      <c r="N83" s="8">
        <f t="shared" si="21"/>
        <v>1</v>
      </c>
      <c r="O83" s="6">
        <f t="shared" si="22"/>
        <v>4.9655172413793105</v>
      </c>
      <c r="P83" s="6">
        <f t="shared" si="23"/>
        <v>98.75862068965517</v>
      </c>
      <c r="Q83" s="6"/>
    </row>
    <row r="84" spans="1:17" ht="18.75" customHeight="1" thickBot="1">
      <c r="A84" s="26"/>
      <c r="B84" s="29"/>
      <c r="C84" s="9">
        <v>28</v>
      </c>
      <c r="D84" s="10" t="s">
        <v>23</v>
      </c>
      <c r="E84" s="9"/>
      <c r="F84" s="9"/>
      <c r="G84" s="9">
        <v>16</v>
      </c>
      <c r="H84" s="9">
        <v>11</v>
      </c>
      <c r="I84" s="9">
        <v>1</v>
      </c>
      <c r="J84" s="9"/>
      <c r="K84" s="9"/>
      <c r="L84" s="9"/>
      <c r="M84" s="5">
        <f t="shared" si="20"/>
        <v>0.9642857142857143</v>
      </c>
      <c r="N84" s="8">
        <f t="shared" si="21"/>
        <v>1</v>
      </c>
      <c r="O84" s="6">
        <f t="shared" si="22"/>
        <v>4.535714285714286</v>
      </c>
      <c r="P84" s="6">
        <f t="shared" si="23"/>
        <v>83.57142857142857</v>
      </c>
      <c r="Q84" s="9"/>
    </row>
    <row r="85" spans="1:17" ht="18.75" customHeight="1" thickTop="1">
      <c r="A85" s="26"/>
      <c r="B85" s="29"/>
      <c r="C85" s="6">
        <v>29</v>
      </c>
      <c r="D85" s="7" t="s">
        <v>21</v>
      </c>
      <c r="E85" s="6">
        <v>8</v>
      </c>
      <c r="F85" s="6">
        <v>7</v>
      </c>
      <c r="G85" s="6">
        <v>20</v>
      </c>
      <c r="H85" s="6">
        <v>9</v>
      </c>
      <c r="I85" s="6"/>
      <c r="J85" s="6"/>
      <c r="K85" s="6"/>
      <c r="L85" s="6"/>
      <c r="M85" s="5">
        <f t="shared" si="20"/>
        <v>1</v>
      </c>
      <c r="N85" s="8">
        <f t="shared" si="21"/>
        <v>1</v>
      </c>
      <c r="O85" s="6">
        <f t="shared" si="22"/>
        <v>4.689655172413793</v>
      </c>
      <c r="P85" s="6">
        <f t="shared" si="23"/>
        <v>88.82758620689654</v>
      </c>
      <c r="Q85" s="6"/>
    </row>
    <row r="86" spans="1:17" ht="18.75" customHeight="1" thickBot="1">
      <c r="A86" s="26"/>
      <c r="B86" s="29"/>
      <c r="C86" s="9">
        <v>27</v>
      </c>
      <c r="D86" s="10" t="s">
        <v>23</v>
      </c>
      <c r="E86" s="9"/>
      <c r="F86" s="9"/>
      <c r="G86" s="9">
        <v>15</v>
      </c>
      <c r="H86" s="9">
        <v>9</v>
      </c>
      <c r="I86" s="9">
        <v>3</v>
      </c>
      <c r="J86" s="9"/>
      <c r="K86" s="9"/>
      <c r="L86" s="9"/>
      <c r="M86" s="5">
        <f t="shared" si="20"/>
        <v>0.8888888888888888</v>
      </c>
      <c r="N86" s="8">
        <f t="shared" si="21"/>
        <v>1</v>
      </c>
      <c r="O86" s="6">
        <f t="shared" si="22"/>
        <v>4.444444444444445</v>
      </c>
      <c r="P86" s="6">
        <f t="shared" si="23"/>
        <v>80.88888888888887</v>
      </c>
      <c r="Q86" s="9"/>
    </row>
    <row r="87" spans="1:17" ht="18.75" customHeight="1" thickTop="1">
      <c r="A87" s="27"/>
      <c r="B87" s="30"/>
      <c r="C87" s="6">
        <v>29</v>
      </c>
      <c r="D87" s="12" t="s">
        <v>22</v>
      </c>
      <c r="E87" s="6">
        <f>SUM(E79:E86)</f>
        <v>34</v>
      </c>
      <c r="F87" s="6">
        <f>SUM(F79:F86)</f>
        <v>33</v>
      </c>
      <c r="G87" s="6">
        <v>27</v>
      </c>
      <c r="H87" s="6">
        <v>2</v>
      </c>
      <c r="I87" s="6"/>
      <c r="J87" s="6"/>
      <c r="K87" s="6"/>
      <c r="L87" s="6"/>
      <c r="M87" s="5">
        <f>(G87+H87)/C87</f>
        <v>1</v>
      </c>
      <c r="N87" s="8">
        <f>((G87+H87+I87)/C87)</f>
        <v>1</v>
      </c>
      <c r="O87" s="6">
        <f>((G87*5)+(H87*4)+(I87*3)+(J87*2))/C87</f>
        <v>4.931034482758621</v>
      </c>
      <c r="P87" s="6">
        <f>((1*G87+0.64*H87+0.36*I87+0.16*J87)/C87)*100</f>
        <v>97.51724137931035</v>
      </c>
      <c r="Q87" s="6"/>
    </row>
    <row r="90" spans="1:17" ht="69.75">
      <c r="A90" s="13" t="s">
        <v>0</v>
      </c>
      <c r="B90" s="13" t="s">
        <v>1</v>
      </c>
      <c r="C90" s="13" t="s">
        <v>2</v>
      </c>
      <c r="D90" s="13" t="s">
        <v>3</v>
      </c>
      <c r="E90" s="13" t="s">
        <v>4</v>
      </c>
      <c r="F90" s="13" t="s">
        <v>5</v>
      </c>
      <c r="G90" s="14" t="s">
        <v>6</v>
      </c>
      <c r="H90" s="14" t="s">
        <v>7</v>
      </c>
      <c r="I90" s="14" t="s">
        <v>8</v>
      </c>
      <c r="J90" s="14" t="s">
        <v>9</v>
      </c>
      <c r="K90" s="14" t="s">
        <v>10</v>
      </c>
      <c r="L90" s="13" t="s">
        <v>16</v>
      </c>
      <c r="M90" s="13" t="s">
        <v>11</v>
      </c>
      <c r="N90" s="13" t="s">
        <v>12</v>
      </c>
      <c r="O90" s="13" t="s">
        <v>13</v>
      </c>
      <c r="P90" s="13" t="s">
        <v>14</v>
      </c>
      <c r="Q90" s="13" t="s">
        <v>15</v>
      </c>
    </row>
    <row r="91" spans="1:17" ht="18.75" customHeight="1">
      <c r="A91" s="25"/>
      <c r="B91" s="28" t="s">
        <v>29</v>
      </c>
      <c r="C91" s="1">
        <v>25</v>
      </c>
      <c r="D91" s="3" t="s">
        <v>18</v>
      </c>
      <c r="E91" s="1">
        <v>8</v>
      </c>
      <c r="F91" s="1">
        <v>8</v>
      </c>
      <c r="G91" s="1">
        <v>12</v>
      </c>
      <c r="H91" s="1">
        <v>11</v>
      </c>
      <c r="I91" s="1">
        <v>2</v>
      </c>
      <c r="J91" s="1"/>
      <c r="K91" s="1"/>
      <c r="L91" s="1"/>
      <c r="M91" s="5">
        <f>(G91+H91)/C91</f>
        <v>0.92</v>
      </c>
      <c r="N91" s="8">
        <f>((G91+H91+I91)/C91)</f>
        <v>1</v>
      </c>
      <c r="O91" s="6">
        <f>((G91*5)+(H91*4)+(I91*3)+(J91*2))/C91</f>
        <v>4.4</v>
      </c>
      <c r="P91" s="6">
        <f>((1*G91+0.64*H91+0.36*I91+0.16*J91)/C91)*100</f>
        <v>79.03999999999999</v>
      </c>
      <c r="Q91" s="1"/>
    </row>
    <row r="92" spans="1:17" ht="17.25" customHeight="1" thickBot="1">
      <c r="A92" s="26"/>
      <c r="B92" s="29"/>
      <c r="C92" s="9">
        <v>24</v>
      </c>
      <c r="D92" s="10" t="s">
        <v>23</v>
      </c>
      <c r="E92" s="9"/>
      <c r="F92" s="9"/>
      <c r="G92" s="9">
        <v>11</v>
      </c>
      <c r="H92" s="9">
        <v>8</v>
      </c>
      <c r="I92" s="9">
        <v>5</v>
      </c>
      <c r="J92" s="9"/>
      <c r="K92" s="9"/>
      <c r="L92" s="9"/>
      <c r="M92" s="5">
        <f aca="true" t="shared" si="24" ref="M92:M98">(G92+H92)/C92</f>
        <v>0.7916666666666666</v>
      </c>
      <c r="N92" s="8">
        <f aca="true" t="shared" si="25" ref="N92:N98">((G92+H92+I92)/C92)</f>
        <v>1</v>
      </c>
      <c r="O92" s="6">
        <f aca="true" t="shared" si="26" ref="O92:O98">((G92*5)+(H92*4)+(I92*3)+(J92*2))/C92</f>
        <v>4.25</v>
      </c>
      <c r="P92" s="6">
        <f aca="true" t="shared" si="27" ref="P92:P98">((1*G92+0.64*H92+0.36*I92+0.16*J92)/C92)*100</f>
        <v>74.66666666666667</v>
      </c>
      <c r="Q92" s="9"/>
    </row>
    <row r="93" spans="1:17" ht="18.75" customHeight="1" thickTop="1">
      <c r="A93" s="26"/>
      <c r="B93" s="29"/>
      <c r="C93" s="6">
        <v>25</v>
      </c>
      <c r="D93" s="7" t="s">
        <v>19</v>
      </c>
      <c r="E93" s="6">
        <v>8</v>
      </c>
      <c r="F93" s="6">
        <v>8</v>
      </c>
      <c r="G93" s="6">
        <v>12</v>
      </c>
      <c r="H93" s="6">
        <v>12</v>
      </c>
      <c r="I93" s="6">
        <v>1</v>
      </c>
      <c r="J93" s="6"/>
      <c r="K93" s="6"/>
      <c r="L93" s="6"/>
      <c r="M93" s="5">
        <f t="shared" si="24"/>
        <v>0.96</v>
      </c>
      <c r="N93" s="8">
        <f t="shared" si="25"/>
        <v>1</v>
      </c>
      <c r="O93" s="6">
        <f t="shared" si="26"/>
        <v>4.44</v>
      </c>
      <c r="P93" s="6">
        <f t="shared" si="27"/>
        <v>80.16</v>
      </c>
      <c r="Q93" s="6"/>
    </row>
    <row r="94" spans="1:17" ht="18.75" customHeight="1" thickBot="1">
      <c r="A94" s="26"/>
      <c r="B94" s="29"/>
      <c r="C94" s="9">
        <v>23</v>
      </c>
      <c r="D94" s="10" t="s">
        <v>23</v>
      </c>
      <c r="E94" s="9"/>
      <c r="F94" s="9"/>
      <c r="G94" s="9">
        <v>11</v>
      </c>
      <c r="H94" s="9">
        <v>5</v>
      </c>
      <c r="I94" s="9">
        <v>7</v>
      </c>
      <c r="J94" s="9"/>
      <c r="K94" s="9"/>
      <c r="L94" s="9"/>
      <c r="M94" s="5">
        <f t="shared" si="24"/>
        <v>0.6956521739130435</v>
      </c>
      <c r="N94" s="8">
        <f t="shared" si="25"/>
        <v>1</v>
      </c>
      <c r="O94" s="6">
        <f t="shared" si="26"/>
        <v>4.173913043478261</v>
      </c>
      <c r="P94" s="6">
        <f t="shared" si="27"/>
        <v>72.69565217391303</v>
      </c>
      <c r="Q94" s="9"/>
    </row>
    <row r="95" spans="1:17" ht="18.75" customHeight="1" thickTop="1">
      <c r="A95" s="26"/>
      <c r="B95" s="29"/>
      <c r="C95" s="6">
        <v>25</v>
      </c>
      <c r="D95" s="7" t="s">
        <v>20</v>
      </c>
      <c r="E95" s="6">
        <v>10</v>
      </c>
      <c r="F95" s="6">
        <v>10</v>
      </c>
      <c r="G95" s="6">
        <v>17</v>
      </c>
      <c r="H95" s="6">
        <v>7</v>
      </c>
      <c r="I95" s="6">
        <v>1</v>
      </c>
      <c r="J95" s="6"/>
      <c r="K95" s="6"/>
      <c r="L95" s="6"/>
      <c r="M95" s="5">
        <f t="shared" si="24"/>
        <v>0.96</v>
      </c>
      <c r="N95" s="8">
        <f t="shared" si="25"/>
        <v>1</v>
      </c>
      <c r="O95" s="6">
        <f t="shared" si="26"/>
        <v>4.64</v>
      </c>
      <c r="P95" s="6">
        <f t="shared" si="27"/>
        <v>87.36</v>
      </c>
      <c r="Q95" s="6"/>
    </row>
    <row r="96" spans="1:17" ht="18.75" customHeight="1" thickBot="1">
      <c r="A96" s="26"/>
      <c r="B96" s="29"/>
      <c r="C96" s="9">
        <v>23</v>
      </c>
      <c r="D96" s="10" t="s">
        <v>23</v>
      </c>
      <c r="E96" s="9"/>
      <c r="F96" s="9"/>
      <c r="G96" s="9">
        <v>7</v>
      </c>
      <c r="H96" s="9">
        <v>11</v>
      </c>
      <c r="I96" s="9">
        <v>5</v>
      </c>
      <c r="J96" s="9"/>
      <c r="K96" s="9"/>
      <c r="L96" s="9"/>
      <c r="M96" s="5">
        <f t="shared" si="24"/>
        <v>0.782608695652174</v>
      </c>
      <c r="N96" s="8">
        <f t="shared" si="25"/>
        <v>1</v>
      </c>
      <c r="O96" s="6">
        <f t="shared" si="26"/>
        <v>4.086956521739131</v>
      </c>
      <c r="P96" s="6">
        <f t="shared" si="27"/>
        <v>68.8695652173913</v>
      </c>
      <c r="Q96" s="9"/>
    </row>
    <row r="97" spans="1:17" ht="18.75" customHeight="1" thickTop="1">
      <c r="A97" s="26"/>
      <c r="B97" s="29"/>
      <c r="C97" s="6">
        <v>25</v>
      </c>
      <c r="D97" s="7" t="s">
        <v>21</v>
      </c>
      <c r="E97" s="6">
        <v>8</v>
      </c>
      <c r="F97" s="6">
        <v>7</v>
      </c>
      <c r="G97" s="6">
        <v>14</v>
      </c>
      <c r="H97" s="6">
        <v>9</v>
      </c>
      <c r="I97" s="6">
        <v>2</v>
      </c>
      <c r="J97" s="6"/>
      <c r="K97" s="6"/>
      <c r="L97" s="6"/>
      <c r="M97" s="5">
        <f t="shared" si="24"/>
        <v>0.92</v>
      </c>
      <c r="N97" s="8">
        <f t="shared" si="25"/>
        <v>1</v>
      </c>
      <c r="O97" s="6">
        <f t="shared" si="26"/>
        <v>4.48</v>
      </c>
      <c r="P97" s="6">
        <f t="shared" si="27"/>
        <v>81.91999999999999</v>
      </c>
      <c r="Q97" s="6"/>
    </row>
    <row r="98" spans="1:17" ht="18.75" customHeight="1" thickBot="1">
      <c r="A98" s="26"/>
      <c r="B98" s="29"/>
      <c r="C98" s="9">
        <v>21</v>
      </c>
      <c r="D98" s="10" t="s">
        <v>23</v>
      </c>
      <c r="E98" s="9"/>
      <c r="F98" s="9"/>
      <c r="G98" s="9">
        <v>12</v>
      </c>
      <c r="H98" s="9">
        <v>5</v>
      </c>
      <c r="I98" s="9">
        <v>4</v>
      </c>
      <c r="J98" s="9"/>
      <c r="K98" s="9"/>
      <c r="L98" s="9"/>
      <c r="M98" s="5">
        <f t="shared" si="24"/>
        <v>0.8095238095238095</v>
      </c>
      <c r="N98" s="8">
        <f t="shared" si="25"/>
        <v>1</v>
      </c>
      <c r="O98" s="6">
        <f t="shared" si="26"/>
        <v>4.380952380952381</v>
      </c>
      <c r="P98" s="6">
        <f t="shared" si="27"/>
        <v>79.23809523809524</v>
      </c>
      <c r="Q98" s="9"/>
    </row>
    <row r="99" spans="1:17" ht="18.75" customHeight="1" thickTop="1">
      <c r="A99" s="27"/>
      <c r="B99" s="30"/>
      <c r="C99" s="6">
        <v>25</v>
      </c>
      <c r="D99" s="12" t="s">
        <v>22</v>
      </c>
      <c r="E99" s="6">
        <f>SUM(E91:E98)</f>
        <v>34</v>
      </c>
      <c r="F99" s="6">
        <f>SUM(F91:F98)</f>
        <v>33</v>
      </c>
      <c r="G99" s="6">
        <v>14</v>
      </c>
      <c r="H99" s="6">
        <v>10</v>
      </c>
      <c r="I99" s="6">
        <v>1</v>
      </c>
      <c r="J99" s="6"/>
      <c r="K99" s="6"/>
      <c r="L99" s="6"/>
      <c r="M99" s="5">
        <f>(G99+H99)/C99</f>
        <v>0.96</v>
      </c>
      <c r="N99" s="8">
        <f>((G99+H99+I99)/C99)</f>
        <v>1</v>
      </c>
      <c r="O99" s="6">
        <f>((G99*5)+(H99*4)+(I99*3)+(J99*2))/C99</f>
        <v>4.52</v>
      </c>
      <c r="P99" s="6">
        <f>((1*G99+0.64*H99+0.36*I99+0.16*J99)/C99)*100</f>
        <v>83.03999999999999</v>
      </c>
      <c r="Q99" s="6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</sheetData>
  <sheetProtection/>
  <mergeCells count="28">
    <mergeCell ref="A76:H76"/>
    <mergeCell ref="A77:E77"/>
    <mergeCell ref="A91:A99"/>
    <mergeCell ref="B91:B99"/>
    <mergeCell ref="L76:P76"/>
    <mergeCell ref="A38:Q38"/>
    <mergeCell ref="A39:H39"/>
    <mergeCell ref="L39:P39"/>
    <mergeCell ref="A40:E40"/>
    <mergeCell ref="A79:A87"/>
    <mergeCell ref="B79:B87"/>
    <mergeCell ref="A42:A50"/>
    <mergeCell ref="B42:B50"/>
    <mergeCell ref="A54:A62"/>
    <mergeCell ref="A29:A37"/>
    <mergeCell ref="B29:B37"/>
    <mergeCell ref="B54:B62"/>
    <mergeCell ref="A66:A74"/>
    <mergeCell ref="B66:B74"/>
    <mergeCell ref="A75:Q75"/>
    <mergeCell ref="A17:A25"/>
    <mergeCell ref="B17:B25"/>
    <mergeCell ref="A1:Q1"/>
    <mergeCell ref="A2:H2"/>
    <mergeCell ref="A3:E3"/>
    <mergeCell ref="L2:P2"/>
    <mergeCell ref="A5:A13"/>
    <mergeCell ref="B5:B13"/>
  </mergeCells>
  <printOptions/>
  <pageMargins left="0.18" right="0.17" top="0.5" bottom="0.33" header="0.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5" sqref="A5"/>
    </sheetView>
  </sheetViews>
  <sheetFormatPr defaultColWidth="9.00390625" defaultRowHeight="12.75"/>
  <cols>
    <col min="3" max="3" width="13.00390625" style="0" customWidth="1"/>
  </cols>
  <sheetData>
    <row r="1" spans="2:4" ht="12.75">
      <c r="B1" s="34"/>
      <c r="C1" s="34"/>
      <c r="D1" s="34"/>
    </row>
    <row r="2" spans="1:4" ht="12.75">
      <c r="A2" s="1"/>
      <c r="B2" s="1" t="s">
        <v>30</v>
      </c>
      <c r="C2" s="1" t="s">
        <v>31</v>
      </c>
      <c r="D2" s="1" t="s">
        <v>32</v>
      </c>
    </row>
    <row r="3" spans="1:4" ht="12.75">
      <c r="A3" s="1">
        <v>2012</v>
      </c>
      <c r="B3" s="21">
        <v>97.8</v>
      </c>
      <c r="C3" s="21">
        <v>100</v>
      </c>
      <c r="D3" s="21">
        <v>4.7</v>
      </c>
    </row>
    <row r="4" spans="1:4" ht="12.75">
      <c r="A4" s="1">
        <v>2013</v>
      </c>
      <c r="B4" s="22">
        <v>96.5</v>
      </c>
      <c r="C4" s="1">
        <v>100</v>
      </c>
      <c r="D4" s="22">
        <v>4.7</v>
      </c>
    </row>
    <row r="5" spans="1:4" ht="12.75">
      <c r="A5" s="1">
        <v>2014</v>
      </c>
      <c r="B5" s="22">
        <f>Лист1!V2</f>
        <v>98.6923076923077</v>
      </c>
      <c r="C5" s="1">
        <f>Лист1!V3</f>
        <v>100</v>
      </c>
      <c r="D5" s="22">
        <f>Лист1!V1</f>
        <v>4.781564355185045</v>
      </c>
    </row>
    <row r="6" spans="1:4" ht="12.75">
      <c r="A6" s="1"/>
      <c r="B6" s="1"/>
      <c r="C6" s="1"/>
      <c r="D6" s="1"/>
    </row>
  </sheetData>
  <sheetProtection/>
  <mergeCells count="1">
    <mergeCell ref="B1:D1"/>
  </mergeCells>
  <printOptions/>
  <pageMargins left="0.4" right="0.3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Неизвестна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</dc:creator>
  <cp:keywords/>
  <dc:description/>
  <cp:lastModifiedBy>User</cp:lastModifiedBy>
  <cp:lastPrinted>2017-03-22T04:40:36Z</cp:lastPrinted>
  <dcterms:created xsi:type="dcterms:W3CDTF">2005-10-28T10:01:56Z</dcterms:created>
  <dcterms:modified xsi:type="dcterms:W3CDTF">2017-05-25T00:42:15Z</dcterms:modified>
  <cp:category/>
  <cp:version/>
  <cp:contentType/>
  <cp:contentStatus/>
</cp:coreProperties>
</file>